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ivision\Investments\ILGIF Reporting Template\"/>
    </mc:Choice>
  </mc:AlternateContent>
  <xr:revisionPtr revIDLastSave="0" documentId="8_{B1C69D51-C6B0-4181-A9CE-921F12F5EC85}" xr6:coauthVersionLast="41" xr6:coauthVersionMax="41" xr10:uidLastSave="{00000000-0000-0000-0000-000000000000}"/>
  <bookViews>
    <workbookView xWindow="28680" yWindow="-120" windowWidth="29040" windowHeight="15840" tabRatio="540" xr2:uid="{00000000-000D-0000-FFFF-FFFF00000000}"/>
  </bookViews>
  <sheets>
    <sheet name="Cover Page" sheetId="4" r:id="rId1"/>
    <sheet name="Fund Metrics (Quarterly)" sheetId="2" r:id="rId2"/>
    <sheet name="PC Metrics (Quarterly)" sheetId="3" r:id="rId3"/>
    <sheet name="PC Metrics (Annually)" sheetId="1" r:id="rId4"/>
  </sheets>
  <definedNames>
    <definedName name="fund_name">'Cover Page'!$C$11</definedName>
    <definedName name="fund_size">'Cover Page'!$C$13</definedName>
    <definedName name="ilgif_cmmt">'Cover Page'!$C$12</definedName>
    <definedName name="ilgif_commitment">'Cover Page'!$C$12</definedName>
    <definedName name="_xlnm.Print_Area" localSheetId="1">'Fund Metrics (Quarterly)'!$B$1:$G$48</definedName>
    <definedName name="_xlnm.Print_Area" localSheetId="3">'PC Metrics (Annually)'!$B$1:$V$27</definedName>
    <definedName name="_xlnm.Print_Area" localSheetId="2">'PC Metrics (Quarterly)'!$B$1:$Q$36</definedName>
    <definedName name="_xlnm.Print_Titles" localSheetId="3">'PC Metrics (Annually)'!$B:$B</definedName>
    <definedName name="_xlnm.Print_Titles" localSheetId="2">'PC Metrics (Quarterly)'!$B:$B</definedName>
    <definedName name="quarter_end">'Cover Page'!$C$15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8" i="2" l="1"/>
  <c r="G44" i="2"/>
  <c r="F44" i="2"/>
  <c r="D44" i="2"/>
  <c r="C44" i="2"/>
  <c r="G38" i="2"/>
  <c r="F38" i="2"/>
  <c r="D38" i="2"/>
  <c r="C38" i="2"/>
  <c r="C48" i="2" s="1"/>
  <c r="D48" i="2" l="1"/>
  <c r="G48" i="2"/>
  <c r="F48" i="2"/>
  <c r="B3" i="1"/>
  <c r="B9" i="3"/>
  <c r="B2" i="2" l="1"/>
  <c r="D5" i="2" l="1"/>
  <c r="P25" i="1" l="1"/>
  <c r="O25" i="1"/>
  <c r="C11" i="2"/>
  <c r="C5" i="2"/>
  <c r="G5" i="3" l="1"/>
  <c r="G6" i="3" s="1"/>
  <c r="G4" i="3"/>
  <c r="G3" i="3"/>
  <c r="J21" i="2"/>
  <c r="J20" i="2"/>
  <c r="J19" i="2"/>
  <c r="J22" i="2"/>
  <c r="E25" i="1"/>
  <c r="I22" i="2"/>
  <c r="I25" i="1" l="1"/>
  <c r="H25" i="1" l="1"/>
  <c r="G25" i="1"/>
  <c r="N25" i="1" l="1"/>
  <c r="C7" i="2" l="1"/>
  <c r="G30" i="3"/>
  <c r="H30" i="3" s="1"/>
  <c r="G29" i="3"/>
  <c r="H29" i="3" s="1"/>
  <c r="G28" i="3"/>
  <c r="H28" i="3" s="1"/>
  <c r="G27" i="3"/>
  <c r="H27" i="3" s="1"/>
  <c r="G26" i="3"/>
  <c r="H26" i="3" s="1"/>
  <c r="G25" i="3"/>
  <c r="H25" i="3" s="1"/>
  <c r="G24" i="3"/>
  <c r="H24" i="3" s="1"/>
  <c r="G23" i="3"/>
  <c r="H23" i="3" s="1"/>
  <c r="G22" i="3"/>
  <c r="H22" i="3" s="1"/>
  <c r="G21" i="3"/>
  <c r="H21" i="3" s="1"/>
  <c r="G20" i="3"/>
  <c r="H20" i="3" s="1"/>
  <c r="G19" i="3"/>
  <c r="H19" i="3" s="1"/>
  <c r="G18" i="3"/>
  <c r="H18" i="3" s="1"/>
  <c r="G17" i="3"/>
  <c r="H17" i="3" s="1"/>
  <c r="G16" i="3"/>
  <c r="H16" i="3" s="1"/>
  <c r="G15" i="3"/>
  <c r="H15" i="3" s="1"/>
  <c r="G14" i="3"/>
  <c r="H14" i="3" s="1"/>
  <c r="G13" i="3"/>
  <c r="H13" i="3" s="1"/>
  <c r="G12" i="3"/>
  <c r="H12" i="3" s="1"/>
  <c r="G11" i="3"/>
  <c r="H11" i="3" s="1"/>
  <c r="B2" i="1"/>
  <c r="G31" i="3" l="1"/>
  <c r="H31" i="3" s="1"/>
  <c r="F25" i="1"/>
  <c r="F22" i="2" l="1"/>
  <c r="M25" i="1"/>
  <c r="J25" i="1"/>
  <c r="C22" i="2" l="1"/>
  <c r="D6" i="2" l="1"/>
  <c r="D7" i="2" l="1"/>
  <c r="G22" i="2" l="1"/>
  <c r="D2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 McCrory</author>
  </authors>
  <commentList>
    <comment ref="P10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IGIF:</t>
        </r>
        <r>
          <rPr>
            <sz val="9"/>
            <color indexed="81"/>
            <rFont val="Tahoma"/>
            <family val="2"/>
          </rPr>
          <t xml:space="preserve">
EBITDA multiple, Revenue Multiple, DCF, Last Fundraising Valuation, etc</t>
        </r>
      </text>
    </comment>
  </commentList>
</comments>
</file>

<file path=xl/sharedStrings.xml><?xml version="1.0" encoding="utf-8"?>
<sst xmlns="http://schemas.openxmlformats.org/spreadsheetml/2006/main" count="338" uniqueCount="162">
  <si>
    <t>Portfolio Company Name</t>
  </si>
  <si>
    <t xml:space="preserve">Address </t>
  </si>
  <si>
    <t>City</t>
  </si>
  <si>
    <t>State</t>
  </si>
  <si>
    <t>Zip Code</t>
  </si>
  <si>
    <t>IL</t>
  </si>
  <si>
    <t>Total</t>
  </si>
  <si>
    <t>-</t>
  </si>
  <si>
    <t>Fund Activation Date</t>
  </si>
  <si>
    <t>Inputs</t>
  </si>
  <si>
    <t>Reporting Outputs</t>
  </si>
  <si>
    <t>Date of Initial Investment</t>
  </si>
  <si>
    <t>Total Fund</t>
  </si>
  <si>
    <t>Ownership Percentage</t>
  </si>
  <si>
    <t>Unfunded Commitment Amount</t>
  </si>
  <si>
    <t>Current Quarter</t>
  </si>
  <si>
    <t>Current Quarter End</t>
  </si>
  <si>
    <t>Fund Name</t>
  </si>
  <si>
    <t>Venture Capital</t>
  </si>
  <si>
    <t>% of Capital Called</t>
  </si>
  <si>
    <t>Total Companies in Portfolio</t>
  </si>
  <si>
    <t>Industry Sector</t>
  </si>
  <si>
    <t>Capital Account</t>
  </si>
  <si>
    <t>Accumulated Capital Investments</t>
  </si>
  <si>
    <t>Net Value of Equity as of Prior Period</t>
  </si>
  <si>
    <t>Since Inception</t>
  </si>
  <si>
    <t>Net Value of Equity as of Current Period</t>
  </si>
  <si>
    <t>Capital Contributions</t>
  </si>
  <si>
    <t>Operating Income (Loss)</t>
  </si>
  <si>
    <t>Unrealized Gain (Loss)</t>
  </si>
  <si>
    <t>Distributions</t>
  </si>
  <si>
    <t>Development Stage</t>
  </si>
  <si>
    <t>Technology</t>
  </si>
  <si>
    <t>Fund Investing Strategy</t>
  </si>
  <si>
    <t>Total Fund Size</t>
  </si>
  <si>
    <t>Capital Invested in Illinois-based Companies</t>
  </si>
  <si>
    <t>Total Value</t>
  </si>
  <si>
    <t>Date of Most Recent Follow-on Investment</t>
  </si>
  <si>
    <t>Series E (Venture)</t>
  </si>
  <si>
    <t>Annual EBITDA</t>
  </si>
  <si>
    <t>Figures to be Updated QUARTERLY</t>
  </si>
  <si>
    <t>Figures to be Updated ANNUALLY</t>
  </si>
  <si>
    <t>Ownership Status</t>
  </si>
  <si>
    <t>Return Metrics</t>
  </si>
  <si>
    <t>Total Cost Basis</t>
  </si>
  <si>
    <t>Realized Value</t>
  </si>
  <si>
    <t>Unrealized Value</t>
  </si>
  <si>
    <t>Current Ownership %</t>
  </si>
  <si>
    <t>Initial Pre-Money Valuation</t>
  </si>
  <si>
    <t>Gross Multiple</t>
  </si>
  <si>
    <t>Current Enterprise Value</t>
  </si>
  <si>
    <t>Annual GAAP Revenue</t>
  </si>
  <si>
    <t>Annual IL State Taxes Paid</t>
  </si>
  <si>
    <t>Initial Security Type Purchased</t>
  </si>
  <si>
    <t xml:space="preserve">No. of IL-based Employees at Initial Investment </t>
  </si>
  <si>
    <t>No. of Current IL-based Employees</t>
  </si>
  <si>
    <t>Total Employee Headcount</t>
  </si>
  <si>
    <t>Ownership Staus</t>
  </si>
  <si>
    <t>Investing Strategy</t>
  </si>
  <si>
    <t>Industry</t>
  </si>
  <si>
    <t>Security Type</t>
  </si>
  <si>
    <t>AL</t>
  </si>
  <si>
    <t>Business Services</t>
  </si>
  <si>
    <t>Seed (Venture)</t>
  </si>
  <si>
    <t>AK</t>
  </si>
  <si>
    <t>Growth Equity</t>
  </si>
  <si>
    <t>Series A (Venture)</t>
  </si>
  <si>
    <t>AZ</t>
  </si>
  <si>
    <t>Buyout</t>
  </si>
  <si>
    <t>Consumer</t>
  </si>
  <si>
    <t>Series B (Venture)</t>
  </si>
  <si>
    <t>AR</t>
  </si>
  <si>
    <t>Credit</t>
  </si>
  <si>
    <t>Series C (Venture)</t>
  </si>
  <si>
    <t>N/A</t>
  </si>
  <si>
    <t>CA</t>
  </si>
  <si>
    <t>Distressed</t>
  </si>
  <si>
    <t>Energy</t>
  </si>
  <si>
    <t>Series D (Venture)</t>
  </si>
  <si>
    <t>CO</t>
  </si>
  <si>
    <t>Healthcare</t>
  </si>
  <si>
    <t>CT</t>
  </si>
  <si>
    <t>Industrial</t>
  </si>
  <si>
    <t>Series F+ (Venture)</t>
  </si>
  <si>
    <t>DE</t>
  </si>
  <si>
    <t>Other</t>
  </si>
  <si>
    <t>Preferred Equity (Non-Venture)</t>
  </si>
  <si>
    <t>FL</t>
  </si>
  <si>
    <t>Common Equity</t>
  </si>
  <si>
    <t>GA</t>
  </si>
  <si>
    <t>Debt/Note</t>
  </si>
  <si>
    <t>HI</t>
  </si>
  <si>
    <t>ID</t>
  </si>
  <si>
    <t>IN</t>
  </si>
  <si>
    <t>IA</t>
  </si>
  <si>
    <t>KS</t>
  </si>
  <si>
    <t>KY</t>
  </si>
  <si>
    <t>LA</t>
  </si>
  <si>
    <t>ME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</si>
  <si>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</si>
  <si>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</si>
  <si>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</si>
  <si>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</si>
  <si>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</si>
  <si>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</si>
  <si>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</si>
  <si>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</si>
  <si>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</si>
  <si>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</si>
  <si>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Gross Total Value to Paid-in Capital (TVPI)</t>
  </si>
  <si>
    <t>Net Total Value to Paid-in Capital (TVPI)</t>
  </si>
  <si>
    <t>Net Internal Rate of Return (IRR)</t>
  </si>
  <si>
    <t>Gross Internal Rate of Return (IRR)</t>
  </si>
  <si>
    <t>Distributions to Paid-in Capital (DPI)</t>
  </si>
  <si>
    <t>Value of Equity</t>
  </si>
  <si>
    <t>Valuation Methodology</t>
  </si>
  <si>
    <t>Cash Balance</t>
  </si>
  <si>
    <t>LTM Cash Burn</t>
  </si>
  <si>
    <t>Material Business/Valuation Updates</t>
  </si>
  <si>
    <t>Net Debt</t>
  </si>
  <si>
    <t>Fund-Level Leverage</t>
  </si>
  <si>
    <t>ILGIF Investment</t>
  </si>
  <si>
    <t>Patents Held</t>
  </si>
  <si>
    <t>Notes for the ILGIF Quarterly Reporting</t>
  </si>
  <si>
    <t>Check</t>
  </si>
  <si>
    <t>Balance?</t>
  </si>
  <si>
    <t>Previous Quarter's</t>
  </si>
  <si>
    <t>Total Illinois Companies in Portfolio</t>
  </si>
  <si>
    <t>Illinois Company (a)</t>
  </si>
  <si>
    <t>(a) "Illinois Company"</t>
  </si>
  <si>
    <t>Yes</t>
  </si>
  <si>
    <t>No</t>
  </si>
  <si>
    <t>Quarterly Portfolio Reporting Metrics</t>
  </si>
  <si>
    <t>ILGIF Fund Commitment</t>
  </si>
  <si>
    <t xml:space="preserve">Please complete this Excel file each quarter. </t>
  </si>
  <si>
    <t xml:space="preserve">Once completed, please email the completed file in Excel format to 50southinvestments@stratafs.com. </t>
  </si>
  <si>
    <t>For questions, please contact 50southinvestments@stratafs.com.</t>
  </si>
  <si>
    <t>(a) "MWDV"</t>
  </si>
  <si>
    <t>Ownership by MWDV (a)</t>
  </si>
  <si>
    <t>Minority Owned</t>
  </si>
  <si>
    <t>Women Owned</t>
  </si>
  <si>
    <t>Veteran Owned</t>
  </si>
  <si>
    <t>Disabled Owned</t>
  </si>
  <si>
    <t xml:space="preserve">For the quarter ending 12/31, the "PC Metrics (Annually)" tab needs to be completed. </t>
  </si>
  <si>
    <t xml:space="preserve">You will note that there are three tabs to be completed. Two tabs are to be completed each quarter:            "PC Metrics (Quarterly)" and "Fund Metrics (Quarterly)". </t>
  </si>
  <si>
    <r>
      <rPr>
        <sz val="11"/>
        <color theme="1"/>
        <rFont val="Calibri"/>
        <family val="2"/>
        <scheme val="minor"/>
      </rPr>
      <t xml:space="preserve">Illinois Investment Activity Multiple                                   </t>
    </r>
    <r>
      <rPr>
        <i/>
        <sz val="11"/>
        <color theme="1"/>
        <rFont val="Calibri"/>
        <family val="2"/>
        <scheme val="minor"/>
      </rPr>
      <t xml:space="preserve"> ($ Invested in Illinois/ILGIF Commitment)</t>
    </r>
  </si>
  <si>
    <t>Minority, Women, Disabled, Veteran "MWDV" designation.</t>
  </si>
  <si>
    <r>
      <t>Illinois Companies are defined as such companies that are either</t>
    </r>
    <r>
      <rPr>
        <b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(i)</t>
    </r>
    <r>
      <rPr>
        <b/>
        <sz val="12"/>
        <rFont val="Calibri"/>
        <family val="2"/>
        <scheme val="minor"/>
      </rPr>
      <t xml:space="preserve"> headquartered in Illinois</t>
    </r>
    <r>
      <rPr>
        <sz val="12"/>
        <rFont val="Calibri"/>
        <family val="2"/>
        <scheme val="minor"/>
      </rPr>
      <t xml:space="preserve">, or (ii) </t>
    </r>
    <r>
      <rPr>
        <b/>
        <sz val="12"/>
        <rFont val="Calibri"/>
        <family val="2"/>
        <scheme val="minor"/>
      </rPr>
      <t xml:space="preserve">have one or more branch offices in Illinois with at least one full-time employee in Illinois </t>
    </r>
    <r>
      <rPr>
        <sz val="12"/>
        <rFont val="Calibri"/>
        <family val="2"/>
        <scheme val="minor"/>
      </rPr>
      <t xml:space="preserve">at the time of initial or follow-on investment.  </t>
    </r>
  </si>
  <si>
    <t>Fees Attributed to Limited Partners</t>
  </si>
  <si>
    <t>Plus:  Partnership Expenses (Gross of Offsets)</t>
  </si>
  <si>
    <t>Less:  Offsets During Period</t>
  </si>
  <si>
    <t>Plus:  Carried Interest (Accrued and Distributed)</t>
  </si>
  <si>
    <t>Plus:  Other Fees/Expenses</t>
  </si>
  <si>
    <t>Total Fees</t>
  </si>
  <si>
    <t>Fees Attributed to Portfolio Companies</t>
  </si>
  <si>
    <t>Plus:  Advisory, Monitoring, and Director Fees</t>
  </si>
  <si>
    <t>Plus: Deal-related expenses</t>
  </si>
  <si>
    <t>Plus: Other Fees/Expenses</t>
  </si>
  <si>
    <t>Total Received by the GP &amp; Related Parties</t>
  </si>
  <si>
    <t>Plus:  Total Reimbursements for Travel &amp; Admin Expenses</t>
  </si>
  <si>
    <t>Detailed Fees to General Partner &amp; Related Parties</t>
  </si>
  <si>
    <t>Plus:  Management Fees (Net rebates, Gross offsets/waivers)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</si>
</sst>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%_);\(#,##0.0%\)"/>
    <numFmt numFmtId="166" formatCode="mm/dd/yy;@"/>
    <numFmt numFmtId="167" formatCode="#,##0.0\x"/>
    <numFmt numFmtId="168" formatCode="&quot;Portfolio Company&quot;\ #0"/>
    <numFmt numFmtId="169" formatCode="&quot;$&quot;#,##0;[Red]&quot;$&quot;#,##0"/>
    <numFmt numFmtId="170" formatCode="_(&quot;$&quot;* #,##0_);_(&quot;$&quot;* \(#,##0\);_(&quot;$&quot;* &quot;-&quot;??_);_(@_)"/>
    <numFmt numFmtId="171" formatCode="#,##0%_);\(#,##0%\)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indexed="17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indexed="12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8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CCFF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auto="1"/>
      </right>
      <top style="hair">
        <color theme="0" tint="-0.34998626667073579"/>
      </top>
      <bottom style="hair">
        <color theme="0" tint="-0.34998626667073579"/>
      </bottom>
      <diagonal/>
    </border>
  </borders>
  <cellStyleXfs count="4">
    <xf numFmtId="0" fontId="0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138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1" fillId="2" borderId="2" xfId="0" applyFont="1" applyFill="1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5" fontId="3" fillId="2" borderId="0" xfId="0" applyNumberFormat="1" applyFont="1" applyFill="1"/>
    <xf numFmtId="165" fontId="0" fillId="2" borderId="0" xfId="0" applyNumberFormat="1" applyFill="1"/>
    <xf numFmtId="14" fontId="3" fillId="2" borderId="0" xfId="0" applyNumberFormat="1" applyFont="1" applyFill="1"/>
    <xf numFmtId="0" fontId="1" fillId="2" borderId="2" xfId="0" applyFont="1" applyFill="1" applyBorder="1" applyAlignment="1">
      <alignment horizontal="centerContinuous"/>
    </xf>
    <xf numFmtId="0" fontId="0" fillId="2" borderId="0" xfId="0" applyFill="1" applyAlignment="1">
      <alignment horizontal="left" indent="1"/>
    </xf>
    <xf numFmtId="0" fontId="1" fillId="2" borderId="0" xfId="0" quotePrefix="1" applyFont="1" applyFill="1" applyAlignment="1">
      <alignment horizontal="left" indent="2"/>
    </xf>
    <xf numFmtId="5" fontId="1" fillId="2" borderId="1" xfId="0" applyNumberFormat="1" applyFont="1" applyFill="1" applyBorder="1"/>
    <xf numFmtId="0" fontId="5" fillId="2" borderId="0" xfId="0" applyFont="1" applyFill="1" applyAlignment="1">
      <alignment horizontal="left"/>
    </xf>
    <xf numFmtId="0" fontId="0" fillId="2" borderId="0" xfId="0" applyFont="1" applyFill="1" applyAlignment="1">
      <alignment horizontal="left" indent="1"/>
    </xf>
    <xf numFmtId="0" fontId="1" fillId="2" borderId="0" xfId="0" applyFont="1" applyFill="1" applyBorder="1"/>
    <xf numFmtId="0" fontId="1" fillId="2" borderId="0" xfId="0" applyFont="1" applyFill="1"/>
    <xf numFmtId="5" fontId="2" fillId="3" borderId="0" xfId="0" applyNumberFormat="1" applyFont="1" applyFill="1"/>
    <xf numFmtId="165" fontId="2" fillId="3" borderId="0" xfId="0" applyNumberFormat="1" applyFont="1" applyFill="1"/>
    <xf numFmtId="0" fontId="0" fillId="2" borderId="0" xfId="0" applyFont="1" applyFill="1" applyBorder="1"/>
    <xf numFmtId="0" fontId="1" fillId="2" borderId="14" xfId="0" applyFont="1" applyFill="1" applyBorder="1" applyAlignment="1">
      <alignment horizontal="center"/>
    </xf>
    <xf numFmtId="0" fontId="0" fillId="2" borderId="15" xfId="0" applyFill="1" applyBorder="1"/>
    <xf numFmtId="0" fontId="0" fillId="2" borderId="14" xfId="0" applyFill="1" applyBorder="1"/>
    <xf numFmtId="5" fontId="2" fillId="0" borderId="14" xfId="0" applyNumberFormat="1" applyFont="1" applyFill="1" applyBorder="1"/>
    <xf numFmtId="5" fontId="0" fillId="2" borderId="15" xfId="0" applyNumberFormat="1" applyFill="1" applyBorder="1"/>
    <xf numFmtId="5" fontId="2" fillId="3" borderId="14" xfId="0" applyNumberFormat="1" applyFont="1" applyFill="1" applyBorder="1"/>
    <xf numFmtId="169" fontId="0" fillId="2" borderId="15" xfId="0" applyNumberFormat="1" applyFill="1" applyBorder="1"/>
    <xf numFmtId="169" fontId="0" fillId="2" borderId="16" xfId="0" applyNumberFormat="1" applyFill="1" applyBorder="1"/>
    <xf numFmtId="5" fontId="1" fillId="2" borderId="17" xfId="0" applyNumberFormat="1" applyFont="1" applyFill="1" applyBorder="1"/>
    <xf numFmtId="169" fontId="1" fillId="2" borderId="18" xfId="0" applyNumberFormat="1" applyFont="1" applyFill="1" applyBorder="1"/>
    <xf numFmtId="0" fontId="5" fillId="2" borderId="14" xfId="0" applyFont="1" applyFill="1" applyBorder="1" applyAlignment="1">
      <alignment horizontal="center" vertical="top"/>
    </xf>
    <xf numFmtId="0" fontId="5" fillId="2" borderId="15" xfId="0" applyFont="1" applyFill="1" applyBorder="1" applyAlignment="1">
      <alignment horizontal="center" vertical="top"/>
    </xf>
    <xf numFmtId="0" fontId="0" fillId="2" borderId="0" xfId="0" applyFont="1" applyFill="1"/>
    <xf numFmtId="164" fontId="0" fillId="2" borderId="0" xfId="0" applyNumberFormat="1" applyFont="1" applyFill="1" applyBorder="1"/>
    <xf numFmtId="0" fontId="0" fillId="2" borderId="2" xfId="0" applyFont="1" applyFill="1" applyBorder="1"/>
    <xf numFmtId="0" fontId="13" fillId="2" borderId="2" xfId="0" applyFont="1" applyFill="1" applyBorder="1"/>
    <xf numFmtId="14" fontId="1" fillId="2" borderId="2" xfId="0" applyNumberFormat="1" applyFont="1" applyFill="1" applyBorder="1"/>
    <xf numFmtId="14" fontId="13" fillId="2" borderId="1" xfId="0" applyNumberFormat="1" applyFont="1" applyFill="1" applyBorder="1" applyAlignment="1">
      <alignment horizontal="left"/>
    </xf>
    <xf numFmtId="0" fontId="1" fillId="2" borderId="2" xfId="0" applyFont="1" applyFill="1" applyBorder="1" applyAlignment="1">
      <alignment horizontal="center" wrapText="1"/>
    </xf>
    <xf numFmtId="168" fontId="2" fillId="2" borderId="0" xfId="0" applyNumberFormat="1" applyFont="1" applyFill="1" applyAlignment="1">
      <alignment horizontal="left"/>
    </xf>
    <xf numFmtId="166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14" fillId="2" borderId="0" xfId="0" applyNumberFormat="1" applyFont="1" applyFill="1" applyAlignment="1">
      <alignment horizontal="center"/>
    </xf>
    <xf numFmtId="167" fontId="14" fillId="2" borderId="0" xfId="0" applyNumberFormat="1" applyFont="1" applyFill="1" applyAlignment="1">
      <alignment horizontal="center"/>
    </xf>
    <xf numFmtId="0" fontId="2" fillId="2" borderId="0" xfId="0" applyNumberFormat="1" applyFont="1" applyFill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7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/>
    <xf numFmtId="0" fontId="0" fillId="2" borderId="0" xfId="0" applyFont="1" applyFill="1" applyBorder="1" applyAlignment="1"/>
    <xf numFmtId="14" fontId="6" fillId="2" borderId="0" xfId="0" applyNumberFormat="1" applyFont="1" applyFill="1" applyBorder="1" applyAlignment="1"/>
    <xf numFmtId="14" fontId="6" fillId="2" borderId="0" xfId="0" applyNumberFormat="1" applyFont="1" applyFill="1" applyBorder="1" applyAlignment="1">
      <alignment horizontal="right"/>
    </xf>
    <xf numFmtId="165" fontId="0" fillId="2" borderId="0" xfId="0" applyNumberFormat="1" applyFont="1" applyFill="1" applyBorder="1"/>
    <xf numFmtId="14" fontId="2" fillId="2" borderId="0" xfId="0" applyNumberFormat="1" applyFont="1" applyFill="1"/>
    <xf numFmtId="0" fontId="0" fillId="2" borderId="3" xfId="0" applyFont="1" applyFill="1" applyBorder="1"/>
    <xf numFmtId="0" fontId="0" fillId="2" borderId="5" xfId="0" applyFont="1" applyFill="1" applyBorder="1"/>
    <xf numFmtId="0" fontId="0" fillId="2" borderId="7" xfId="0" applyFont="1" applyFill="1" applyBorder="1"/>
    <xf numFmtId="37" fontId="0" fillId="2" borderId="0" xfId="0" applyNumberFormat="1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7" fillId="2" borderId="0" xfId="0" applyFont="1" applyFill="1"/>
    <xf numFmtId="167" fontId="15" fillId="2" borderId="0" xfId="0" applyNumberFormat="1" applyFont="1" applyFill="1" applyAlignment="1">
      <alignment horizontal="center"/>
    </xf>
    <xf numFmtId="0" fontId="7" fillId="2" borderId="0" xfId="0" quotePrefix="1" applyFont="1" applyFill="1"/>
    <xf numFmtId="1" fontId="15" fillId="2" borderId="0" xfId="1" applyNumberFormat="1" applyFont="1" applyFill="1" applyBorder="1" applyAlignment="1">
      <alignment horizontal="left"/>
    </xf>
    <xf numFmtId="1" fontId="0" fillId="2" borderId="0" xfId="1" applyNumberFormat="1" applyFont="1" applyFill="1" applyBorder="1" applyAlignment="1">
      <alignment horizontal="left"/>
    </xf>
    <xf numFmtId="170" fontId="14" fillId="2" borderId="0" xfId="2" applyNumberFormat="1" applyFont="1" applyFill="1" applyBorder="1" applyAlignment="1">
      <alignment horizontal="left"/>
    </xf>
    <xf numFmtId="1" fontId="1" fillId="2" borderId="0" xfId="0" applyNumberFormat="1" applyFont="1" applyFill="1" applyBorder="1"/>
    <xf numFmtId="0" fontId="1" fillId="5" borderId="9" xfId="0" applyFont="1" applyFill="1" applyBorder="1" applyAlignment="1">
      <alignment horizontal="centerContinuous"/>
    </xf>
    <xf numFmtId="0" fontId="1" fillId="5" borderId="10" xfId="0" applyFont="1" applyFill="1" applyBorder="1" applyAlignment="1">
      <alignment horizontal="centerContinuous"/>
    </xf>
    <xf numFmtId="0" fontId="8" fillId="2" borderId="0" xfId="0" applyFont="1" applyFill="1"/>
    <xf numFmtId="0" fontId="9" fillId="2" borderId="0" xfId="0" applyFont="1" applyFill="1"/>
    <xf numFmtId="0" fontId="1" fillId="2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wrapText="1"/>
    </xf>
    <xf numFmtId="0" fontId="18" fillId="2" borderId="2" xfId="0" applyFont="1" applyFill="1" applyBorder="1"/>
    <xf numFmtId="164" fontId="2" fillId="2" borderId="0" xfId="0" applyNumberFormat="1" applyFont="1" applyFill="1"/>
    <xf numFmtId="0" fontId="2" fillId="2" borderId="0" xfId="0" applyFont="1" applyFill="1" applyAlignment="1">
      <alignment horizontal="center"/>
    </xf>
    <xf numFmtId="9" fontId="2" fillId="2" borderId="0" xfId="0" applyNumberFormat="1" applyFont="1" applyFill="1" applyAlignment="1">
      <alignment horizontal="center"/>
    </xf>
    <xf numFmtId="0" fontId="2" fillId="2" borderId="0" xfId="0" applyFont="1" applyFill="1"/>
    <xf numFmtId="37" fontId="1" fillId="2" borderId="1" xfId="0" applyNumberFormat="1" applyFont="1" applyFill="1" applyBorder="1" applyAlignment="1">
      <alignment horizontal="center"/>
    </xf>
    <xf numFmtId="0" fontId="19" fillId="2" borderId="0" xfId="0" applyFont="1" applyFill="1" applyBorder="1"/>
    <xf numFmtId="164" fontId="1" fillId="2" borderId="0" xfId="0" applyNumberFormat="1" applyFont="1" applyFill="1" applyBorder="1"/>
    <xf numFmtId="164" fontId="2" fillId="2" borderId="0" xfId="0" applyNumberFormat="1" applyFont="1" applyFill="1" applyBorder="1"/>
    <xf numFmtId="0" fontId="1" fillId="2" borderId="1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164" fontId="2" fillId="2" borderId="2" xfId="0" applyNumberFormat="1" applyFont="1" applyFill="1" applyBorder="1"/>
    <xf numFmtId="1" fontId="17" fillId="2" borderId="0" xfId="0" applyNumberFormat="1" applyFont="1" applyFill="1" applyBorder="1"/>
    <xf numFmtId="171" fontId="2" fillId="2" borderId="0" xfId="0" applyNumberFormat="1" applyFont="1" applyFill="1" applyAlignment="1">
      <alignment horizontal="center"/>
    </xf>
    <xf numFmtId="1" fontId="20" fillId="2" borderId="4" xfId="0" applyNumberFormat="1" applyFont="1" applyFill="1" applyBorder="1"/>
    <xf numFmtId="167" fontId="2" fillId="3" borderId="0" xfId="0" applyNumberFormat="1" applyFont="1" applyFill="1"/>
    <xf numFmtId="14" fontId="16" fillId="2" borderId="0" xfId="0" applyNumberFormat="1" applyFont="1" applyFill="1" applyBorder="1" applyAlignment="1">
      <alignment vertical="center" wrapText="1"/>
    </xf>
    <xf numFmtId="167" fontId="20" fillId="2" borderId="8" xfId="1" applyNumberFormat="1" applyFont="1" applyFill="1" applyBorder="1" applyAlignment="1">
      <alignment vertical="top"/>
    </xf>
    <xf numFmtId="1" fontId="20" fillId="2" borderId="26" xfId="0" applyNumberFormat="1" applyFont="1" applyFill="1" applyBorder="1"/>
    <xf numFmtId="164" fontId="20" fillId="2" borderId="26" xfId="0" applyNumberFormat="1" applyFont="1" applyFill="1" applyBorder="1"/>
    <xf numFmtId="0" fontId="4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14" fontId="23" fillId="2" borderId="0" xfId="0" applyNumberFormat="1" applyFont="1" applyFill="1" applyBorder="1" applyAlignment="1">
      <alignment horizontal="left" vertical="center" wrapText="1"/>
    </xf>
    <xf numFmtId="6" fontId="15" fillId="3" borderId="0" xfId="0" applyNumberFormat="1" applyFont="1" applyFill="1"/>
    <xf numFmtId="6" fontId="1" fillId="2" borderId="0" xfId="0" applyNumberFormat="1" applyFont="1" applyFill="1"/>
    <xf numFmtId="6" fontId="15" fillId="3" borderId="2" xfId="0" applyNumberFormat="1" applyFont="1" applyFill="1" applyBorder="1"/>
    <xf numFmtId="0" fontId="0" fillId="2" borderId="12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0" fillId="2" borderId="15" xfId="0" applyFill="1" applyBorder="1" applyAlignment="1">
      <alignment horizontal="left" wrapText="1"/>
    </xf>
    <xf numFmtId="0" fontId="21" fillId="2" borderId="22" xfId="3" applyFill="1" applyBorder="1" applyAlignment="1">
      <alignment horizontal="left" wrapText="1"/>
    </xf>
    <xf numFmtId="0" fontId="21" fillId="2" borderId="23" xfId="3" applyFill="1" applyBorder="1" applyAlignment="1">
      <alignment horizontal="left" wrapText="1"/>
    </xf>
    <xf numFmtId="0" fontId="21" fillId="2" borderId="18" xfId="3" applyFill="1" applyBorder="1" applyAlignment="1">
      <alignment horizontal="left" wrapText="1"/>
    </xf>
    <xf numFmtId="0" fontId="0" fillId="2" borderId="14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15" xfId="0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14" fontId="6" fillId="3" borderId="2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5" fontId="6" fillId="3" borderId="0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14" fontId="6" fillId="3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14" fontId="23" fillId="2" borderId="0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right" vertical="center" wrapText="1"/>
    </xf>
    <xf numFmtId="0" fontId="0" fillId="2" borderId="2" xfId="0" applyFont="1" applyFill="1" applyBorder="1" applyAlignment="1">
      <alignment horizontal="right" vertical="center" wrapText="1"/>
    </xf>
    <xf numFmtId="0" fontId="0" fillId="2" borderId="3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0" fontId="0" fillId="2" borderId="24" xfId="0" applyFont="1" applyFill="1" applyBorder="1" applyAlignment="1">
      <alignment horizontal="right"/>
    </xf>
    <xf numFmtId="0" fontId="0" fillId="2" borderId="25" xfId="0" applyFont="1" applyFill="1" applyBorder="1" applyAlignment="1">
      <alignment horizontal="right"/>
    </xf>
    <xf numFmtId="0" fontId="1" fillId="5" borderId="9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colors>
    <mruColors>
      <color rgb="FF0000FF"/>
      <color rgb="FFFFFFCC"/>
      <color rgb="FF00800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1962150</xdr:colOff>
      <xdr:row>1</xdr:row>
      <xdr:rowOff>133350</xdr:rowOff>
    </xdr:from>
    <xdr:to>
      <xdr:col>3</xdr:col>
      <xdr:colOff>1002846</xdr:colOff>
      <xdr:row>1</xdr:row>
      <xdr:rowOff>641570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95525" y="333375"/>
          <a:ext cx="2279196" cy="5082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33617</xdr:colOff>
      <xdr:row>0</xdr:row>
      <xdr:rowOff>100852</xdr:rowOff>
    </xdr:from>
    <xdr:to>
      <xdr:col>1</xdr:col>
      <xdr:colOff>2218765</xdr:colOff>
      <xdr:row>1</xdr:row>
      <xdr:rowOff>151072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676" y="100852"/>
          <a:ext cx="2185148" cy="4872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71441</xdr:colOff>
      <xdr:row>0</xdr:row>
      <xdr:rowOff>150813</xdr:rowOff>
    </xdr:from>
    <xdr:to>
      <xdr:col>1</xdr:col>
      <xdr:colOff>2119313</xdr:colOff>
      <xdr:row>2</xdr:row>
      <xdr:rowOff>38688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441" y="150813"/>
          <a:ext cx="2166935" cy="48318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47627</xdr:colOff>
      <xdr:row>0</xdr:row>
      <xdr:rowOff>79377</xdr:rowOff>
    </xdr:from>
    <xdr:to>
      <xdr:col>1</xdr:col>
      <xdr:colOff>2326823</xdr:colOff>
      <xdr:row>0</xdr:row>
      <xdr:rowOff>587597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9948" y="79377"/>
          <a:ext cx="2279196" cy="5082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50southinvestments@stratafs.com?subject=ILGIF%20Quarterly%20Excel%20Reporting" TargetMode="External"/><Relationship Id="rId1" Type="http://schemas.openxmlformats.org/officeDocument/2006/relationships/hyperlink" Target="mailto:50southinvestments@stratafs.com?subject=ILGIF%20Quarterly%20Excel%20Reporting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47"/>
  <sheetViews>
    <sheetView tabSelected="1" zoomScaleNormal="100" workbookViewId="0">
      <selection activeCell="A2" sqref="A2"/>
    </sheetView>
  </sheetViews>
  <sheetFormatPr defaultRowHeight="15" x14ac:dyDescent="0.25"/>
  <cols>
    <col min="1" max="1" width="5" style="2" customWidth="1"/>
    <col min="2" max="2" width="29.85546875" style="2" customWidth="1"/>
    <col min="3" max="3" width="18.7109375" style="2" customWidth="1"/>
    <col min="4" max="4" width="17" style="2" customWidth="1"/>
    <col min="5" max="5" width="15.85546875" style="2" customWidth="1"/>
    <col min="6" max="6" width="12.140625" style="2" customWidth="1"/>
    <col min="7" max="16384" width="9.140625" style="2"/>
  </cols>
  <sheetData>
    <row r="1" spans="2:6" ht="15.75" thickBot="1" x14ac:dyDescent="0.3"/>
    <row r="2" spans="2:6" ht="52.5" customHeight="1" x14ac:dyDescent="0.25">
      <c r="B2" s="101"/>
      <c r="C2" s="102"/>
      <c r="D2" s="102"/>
      <c r="E2" s="102"/>
      <c r="F2" s="103"/>
    </row>
    <row r="3" spans="2:6" ht="20.25" customHeight="1" x14ac:dyDescent="0.25">
      <c r="B3" s="113" t="s">
        <v>123</v>
      </c>
      <c r="C3" s="114"/>
      <c r="D3" s="114"/>
      <c r="E3" s="114"/>
      <c r="F3" s="115"/>
    </row>
    <row r="4" spans="2:6" x14ac:dyDescent="0.25">
      <c r="B4" s="110" t="s">
        <v>134</v>
      </c>
      <c r="C4" s="111"/>
      <c r="D4" s="111"/>
      <c r="E4" s="111"/>
      <c r="F4" s="112"/>
    </row>
    <row r="5" spans="2:6" ht="30" customHeight="1" x14ac:dyDescent="0.25">
      <c r="B5" s="104" t="s">
        <v>144</v>
      </c>
      <c r="C5" s="105"/>
      <c r="D5" s="105"/>
      <c r="E5" s="105"/>
      <c r="F5" s="106"/>
    </row>
    <row r="6" spans="2:6" ht="15.75" customHeight="1" x14ac:dyDescent="0.25">
      <c r="B6" s="104" t="s">
        <v>143</v>
      </c>
      <c r="C6" s="105"/>
      <c r="D6" s="105"/>
      <c r="E6" s="105"/>
      <c r="F6" s="106"/>
    </row>
    <row r="7" spans="2:6" ht="15" customHeight="1" x14ac:dyDescent="0.25">
      <c r="B7" s="104" t="s">
        <v>135</v>
      </c>
      <c r="C7" s="105"/>
      <c r="D7" s="105"/>
      <c r="E7" s="105"/>
      <c r="F7" s="106"/>
    </row>
    <row r="8" spans="2:6" ht="15.75" thickBot="1" x14ac:dyDescent="0.3">
      <c r="B8" s="107" t="s">
        <v>136</v>
      </c>
      <c r="C8" s="108"/>
      <c r="D8" s="108"/>
      <c r="E8" s="108"/>
      <c r="F8" s="109"/>
    </row>
    <row r="9" spans="2:6" x14ac:dyDescent="0.25">
      <c r="B9" s="3"/>
    </row>
    <row r="10" spans="2:6" x14ac:dyDescent="0.25">
      <c r="B10" s="17" t="s">
        <v>9</v>
      </c>
      <c r="C10" s="17"/>
      <c r="D10" s="34"/>
    </row>
    <row r="11" spans="2:6" x14ac:dyDescent="0.25">
      <c r="B11" s="56" t="s">
        <v>17</v>
      </c>
      <c r="C11" s="118" t="s">
        <v>17</v>
      </c>
      <c r="D11" s="119"/>
    </row>
    <row r="12" spans="2:6" x14ac:dyDescent="0.25">
      <c r="B12" s="57" t="s">
        <v>133</v>
      </c>
      <c r="C12" s="120">
        <v>10000000</v>
      </c>
      <c r="D12" s="121"/>
    </row>
    <row r="13" spans="2:6" x14ac:dyDescent="0.25">
      <c r="B13" s="57" t="s">
        <v>34</v>
      </c>
      <c r="C13" s="120">
        <v>100000000</v>
      </c>
      <c r="D13" s="121"/>
    </row>
    <row r="14" spans="2:6" x14ac:dyDescent="0.25">
      <c r="B14" s="57" t="s">
        <v>8</v>
      </c>
      <c r="C14" s="122">
        <v>43101</v>
      </c>
      <c r="D14" s="121"/>
    </row>
    <row r="15" spans="2:6" x14ac:dyDescent="0.25">
      <c r="B15" s="57" t="s">
        <v>16</v>
      </c>
      <c r="C15" s="122">
        <v>43465</v>
      </c>
      <c r="D15" s="121"/>
    </row>
    <row r="16" spans="2:6" x14ac:dyDescent="0.25">
      <c r="B16" s="58" t="s">
        <v>33</v>
      </c>
      <c r="C16" s="116" t="s">
        <v>18</v>
      </c>
      <c r="D16" s="117"/>
    </row>
    <row r="17" spans="2:2" x14ac:dyDescent="0.25">
      <c r="B17" s="3"/>
    </row>
    <row r="18" spans="2:2" x14ac:dyDescent="0.25">
      <c r="B18" s="3"/>
    </row>
    <row r="19" spans="2:2" x14ac:dyDescent="0.25">
      <c r="B19" s="3"/>
    </row>
    <row r="20" spans="2:2" x14ac:dyDescent="0.25">
      <c r="B20" s="3"/>
    </row>
    <row r="21" spans="2:2" x14ac:dyDescent="0.25">
      <c r="B21" s="3"/>
    </row>
    <row r="22" spans="2:2" x14ac:dyDescent="0.25">
      <c r="B22" s="3"/>
    </row>
    <row r="23" spans="2:2" x14ac:dyDescent="0.25">
      <c r="B23" s="3"/>
    </row>
    <row r="24" spans="2:2" x14ac:dyDescent="0.25">
      <c r="B24" s="3"/>
    </row>
    <row r="25" spans="2:2" x14ac:dyDescent="0.25">
      <c r="B25" s="3"/>
    </row>
    <row r="26" spans="2:2" x14ac:dyDescent="0.25">
      <c r="B26" s="3"/>
    </row>
    <row r="27" spans="2:2" x14ac:dyDescent="0.25">
      <c r="B27" s="3"/>
    </row>
    <row r="28" spans="2:2" x14ac:dyDescent="0.25">
      <c r="B28" s="3"/>
    </row>
    <row r="29" spans="2:2" x14ac:dyDescent="0.25">
      <c r="B29" s="3"/>
    </row>
    <row r="30" spans="2:2" x14ac:dyDescent="0.25">
      <c r="B30" s="3"/>
    </row>
    <row r="31" spans="2:2" x14ac:dyDescent="0.25">
      <c r="B31" s="3"/>
    </row>
    <row r="32" spans="2:2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  <row r="41" spans="2:2" x14ac:dyDescent="0.25">
      <c r="B41" s="3"/>
    </row>
    <row r="42" spans="2:2" x14ac:dyDescent="0.25">
      <c r="B42" s="3"/>
    </row>
    <row r="43" spans="2:2" x14ac:dyDescent="0.25">
      <c r="B43" s="3"/>
    </row>
    <row r="44" spans="2:2" x14ac:dyDescent="0.25">
      <c r="B44" s="3"/>
    </row>
    <row r="45" spans="2:2" x14ac:dyDescent="0.25">
      <c r="B45" s="3"/>
    </row>
    <row r="46" spans="2:2" x14ac:dyDescent="0.25">
      <c r="B46" s="3"/>
    </row>
    <row r="47" spans="2:2" x14ac:dyDescent="0.25">
      <c r="B47" s="3"/>
    </row>
  </sheetData>
  <mergeCells count="13">
    <mergeCell ref="C16:D16"/>
    <mergeCell ref="C11:D11"/>
    <mergeCell ref="C12:D12"/>
    <mergeCell ref="C13:D13"/>
    <mergeCell ref="C14:D14"/>
    <mergeCell ref="C15:D15"/>
    <mergeCell ref="B2:F2"/>
    <mergeCell ref="B5:F5"/>
    <mergeCell ref="B6:F6"/>
    <mergeCell ref="B7:F7"/>
    <mergeCell ref="B8:F8"/>
    <mergeCell ref="B4:F4"/>
    <mergeCell ref="B3:F3"/>
  </mergeCells>
  <hyperlinks>
    <hyperlink ref="B8" r:id="rId1" xr:uid="{00000000-0004-0000-0000-000000000000}"/>
    <hyperlink ref="B8:F8" r:id="rId2" display="For questions, please contact 50southinvestments@stratafs.com." xr:uid="{00000000-0004-0000-0000-000001000000}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8"/>
  <sheetViews>
    <sheetView zoomScale="85" zoomScaleNormal="85" zoomScaleSheetLayoutView="85" workbookViewId="0">
      <selection activeCell="L36" sqref="L36"/>
    </sheetView>
  </sheetViews>
  <sheetFormatPr defaultRowHeight="15" x14ac:dyDescent="0.25"/>
  <cols>
    <col min="1" max="1" width="1.7109375" style="1" customWidth="1"/>
    <col min="2" max="2" width="59" style="1" bestFit="1" customWidth="1"/>
    <col min="3" max="3" width="15.85546875" style="1" customWidth="1"/>
    <col min="4" max="4" width="15.5703125" style="1" customWidth="1"/>
    <col min="5" max="5" width="1.7109375" style="1" customWidth="1"/>
    <col min="6" max="6" width="15.5703125" style="1" customWidth="1"/>
    <col min="7" max="7" width="16.140625" style="1" customWidth="1"/>
    <col min="8" max="8" width="9.140625" style="1"/>
    <col min="9" max="9" width="18.140625" style="1" customWidth="1"/>
    <col min="10" max="10" width="14.7109375" style="1" customWidth="1"/>
    <col min="11" max="16384" width="9.140625" style="1"/>
  </cols>
  <sheetData>
    <row r="1" spans="1:10" ht="34.5" customHeight="1" x14ac:dyDescent="0.25">
      <c r="A1" s="1">
        <v>0</v>
      </c>
    </row>
    <row r="2" spans="1:10" ht="39.75" customHeight="1" x14ac:dyDescent="0.25">
      <c r="B2" s="126" t="str">
        <f>CONCATENATE('Cover Page'!C11, " - Quarterly Fund Reporting Metrics")</f>
        <v>Fund Name - Quarterly Fund Reporting Metrics</v>
      </c>
      <c r="C2" s="126"/>
      <c r="D2" s="126"/>
      <c r="E2" s="126"/>
      <c r="F2" s="126"/>
      <c r="G2" s="126"/>
    </row>
    <row r="3" spans="1:10" ht="6.75" customHeight="1" x14ac:dyDescent="0.25"/>
    <row r="4" spans="1:10" x14ac:dyDescent="0.25">
      <c r="B4" s="5" t="s">
        <v>22</v>
      </c>
      <c r="C4" s="6" t="s">
        <v>12</v>
      </c>
      <c r="D4" s="6" t="s">
        <v>121</v>
      </c>
    </row>
    <row r="5" spans="1:10" x14ac:dyDescent="0.25">
      <c r="B5" s="1" t="s">
        <v>12</v>
      </c>
      <c r="C5" s="7">
        <f>fund_size</f>
        <v>100000000</v>
      </c>
      <c r="D5" s="7">
        <f>ilgif_cmmt</f>
        <v>10000000</v>
      </c>
    </row>
    <row r="6" spans="1:10" x14ac:dyDescent="0.25">
      <c r="B6" s="1" t="s">
        <v>13</v>
      </c>
      <c r="C6" s="8"/>
      <c r="D6" s="8">
        <f>D5/C5</f>
        <v>0.1</v>
      </c>
    </row>
    <row r="7" spans="1:10" x14ac:dyDescent="0.25">
      <c r="B7" s="1" t="s">
        <v>23</v>
      </c>
      <c r="C7" s="7">
        <f>'PC Metrics (Quarterly)'!D31</f>
        <v>0</v>
      </c>
      <c r="D7" s="7">
        <f>C7*D6</f>
        <v>0</v>
      </c>
    </row>
    <row r="8" spans="1:10" x14ac:dyDescent="0.25">
      <c r="B8" s="1" t="s">
        <v>14</v>
      </c>
      <c r="C8" s="18">
        <v>0</v>
      </c>
      <c r="D8" s="18">
        <v>0</v>
      </c>
    </row>
    <row r="9" spans="1:10" x14ac:dyDescent="0.25">
      <c r="B9" s="1" t="s">
        <v>19</v>
      </c>
      <c r="C9" s="19">
        <v>0</v>
      </c>
      <c r="D9" s="19">
        <v>0</v>
      </c>
    </row>
    <row r="10" spans="1:10" x14ac:dyDescent="0.25">
      <c r="B10" s="1" t="s">
        <v>120</v>
      </c>
      <c r="C10" s="18">
        <v>0</v>
      </c>
      <c r="D10" s="18">
        <v>0</v>
      </c>
    </row>
    <row r="11" spans="1:10" x14ac:dyDescent="0.25">
      <c r="B11" s="1" t="s">
        <v>15</v>
      </c>
      <c r="C11" s="9">
        <f>quarter_end</f>
        <v>43465</v>
      </c>
      <c r="I11" s="123"/>
      <c r="J11" s="123"/>
    </row>
    <row r="12" spans="1:10" ht="6.75" customHeight="1" thickBot="1" x14ac:dyDescent="0.3"/>
    <row r="13" spans="1:10" x14ac:dyDescent="0.25">
      <c r="C13" s="10" t="s">
        <v>15</v>
      </c>
      <c r="D13" s="10"/>
      <c r="F13" s="10" t="s">
        <v>25</v>
      </c>
      <c r="G13" s="10"/>
      <c r="I13" s="124" t="s">
        <v>124</v>
      </c>
      <c r="J13" s="125"/>
    </row>
    <row r="14" spans="1:10" x14ac:dyDescent="0.25">
      <c r="I14" s="21" t="s">
        <v>126</v>
      </c>
      <c r="J14" s="22"/>
    </row>
    <row r="15" spans="1:10" x14ac:dyDescent="0.25">
      <c r="B15" s="5" t="s">
        <v>114</v>
      </c>
      <c r="C15" s="6" t="s">
        <v>12</v>
      </c>
      <c r="D15" s="6" t="s">
        <v>121</v>
      </c>
      <c r="F15" s="6" t="s">
        <v>12</v>
      </c>
      <c r="G15" s="6" t="s">
        <v>121</v>
      </c>
      <c r="I15" s="31" t="s">
        <v>25</v>
      </c>
      <c r="J15" s="32" t="s">
        <v>125</v>
      </c>
    </row>
    <row r="16" spans="1:10" ht="6.75" customHeight="1" x14ac:dyDescent="0.25">
      <c r="I16" s="23"/>
      <c r="J16" s="22"/>
    </row>
    <row r="17" spans="2:10" x14ac:dyDescent="0.25">
      <c r="B17" s="11" t="s">
        <v>24</v>
      </c>
      <c r="C17" s="18">
        <v>0</v>
      </c>
      <c r="D17" s="18">
        <v>0</v>
      </c>
      <c r="F17" s="18">
        <v>0</v>
      </c>
      <c r="G17" s="18">
        <v>0</v>
      </c>
      <c r="I17" s="24"/>
      <c r="J17" s="25"/>
    </row>
    <row r="18" spans="2:10" x14ac:dyDescent="0.25">
      <c r="B18" s="11" t="s">
        <v>27</v>
      </c>
      <c r="C18" s="18">
        <v>0</v>
      </c>
      <c r="D18" s="18">
        <v>0</v>
      </c>
      <c r="F18" s="18">
        <v>0</v>
      </c>
      <c r="G18" s="18">
        <v>0</v>
      </c>
      <c r="I18" s="26">
        <v>0</v>
      </c>
      <c r="J18" s="27">
        <f>I18+D18-G18</f>
        <v>0</v>
      </c>
    </row>
    <row r="19" spans="2:10" x14ac:dyDescent="0.25">
      <c r="B19" s="11" t="s">
        <v>28</v>
      </c>
      <c r="C19" s="18">
        <v>0</v>
      </c>
      <c r="D19" s="18">
        <v>0</v>
      </c>
      <c r="F19" s="18">
        <v>0</v>
      </c>
      <c r="G19" s="18">
        <v>0</v>
      </c>
      <c r="I19" s="26">
        <v>0</v>
      </c>
      <c r="J19" s="27">
        <f>I19+D19-G19</f>
        <v>0</v>
      </c>
    </row>
    <row r="20" spans="2:10" x14ac:dyDescent="0.25">
      <c r="B20" s="11" t="s">
        <v>29</v>
      </c>
      <c r="C20" s="18">
        <v>0</v>
      </c>
      <c r="D20" s="18">
        <v>0</v>
      </c>
      <c r="F20" s="18">
        <v>0</v>
      </c>
      <c r="G20" s="18">
        <v>0</v>
      </c>
      <c r="I20" s="26">
        <v>0</v>
      </c>
      <c r="J20" s="27">
        <f>I20+D20-G20</f>
        <v>0</v>
      </c>
    </row>
    <row r="21" spans="2:10" x14ac:dyDescent="0.25">
      <c r="B21" s="11" t="s">
        <v>30</v>
      </c>
      <c r="C21" s="18">
        <v>0</v>
      </c>
      <c r="D21" s="18">
        <v>0</v>
      </c>
      <c r="F21" s="18">
        <v>0</v>
      </c>
      <c r="G21" s="18">
        <v>0</v>
      </c>
      <c r="I21" s="26">
        <v>0</v>
      </c>
      <c r="J21" s="28">
        <f>I21+D21-G21</f>
        <v>0</v>
      </c>
    </row>
    <row r="22" spans="2:10" ht="15.75" thickBot="1" x14ac:dyDescent="0.3">
      <c r="B22" s="12" t="s">
        <v>26</v>
      </c>
      <c r="C22" s="13">
        <f>SUM(C17:C21)</f>
        <v>0</v>
      </c>
      <c r="D22" s="13">
        <f>SUM(D17:D21)</f>
        <v>0</v>
      </c>
      <c r="F22" s="13">
        <f>SUM(F17:F21)</f>
        <v>0</v>
      </c>
      <c r="G22" s="13">
        <f>SUM(G17:G21)</f>
        <v>0</v>
      </c>
      <c r="I22" s="29">
        <f>SUM(I17:I21)</f>
        <v>0</v>
      </c>
      <c r="J22" s="30">
        <f>SUM(J17:J21)</f>
        <v>0</v>
      </c>
    </row>
    <row r="23" spans="2:10" ht="6.75" customHeight="1" x14ac:dyDescent="0.25"/>
    <row r="24" spans="2:10" x14ac:dyDescent="0.25">
      <c r="B24" s="14" t="s">
        <v>43</v>
      </c>
    </row>
    <row r="25" spans="2:10" x14ac:dyDescent="0.25">
      <c r="B25" s="15" t="s">
        <v>112</v>
      </c>
      <c r="C25" s="19">
        <v>0</v>
      </c>
      <c r="D25" s="19">
        <v>0</v>
      </c>
      <c r="E25" s="33"/>
      <c r="F25" s="19">
        <v>0</v>
      </c>
      <c r="G25" s="19">
        <v>0</v>
      </c>
    </row>
    <row r="26" spans="2:10" x14ac:dyDescent="0.25">
      <c r="B26" s="15" t="s">
        <v>111</v>
      </c>
      <c r="C26" s="19">
        <v>0</v>
      </c>
      <c r="D26" s="19">
        <v>0</v>
      </c>
      <c r="E26" s="33"/>
      <c r="F26" s="19">
        <v>0</v>
      </c>
      <c r="G26" s="19">
        <v>0</v>
      </c>
    </row>
    <row r="27" spans="2:10" x14ac:dyDescent="0.25">
      <c r="B27" s="15" t="s">
        <v>109</v>
      </c>
      <c r="C27" s="90">
        <v>0</v>
      </c>
      <c r="D27" s="90">
        <v>0</v>
      </c>
      <c r="E27" s="33"/>
      <c r="F27" s="90">
        <v>0</v>
      </c>
      <c r="G27" s="90">
        <v>0</v>
      </c>
    </row>
    <row r="28" spans="2:10" x14ac:dyDescent="0.25">
      <c r="B28" s="15" t="s">
        <v>110</v>
      </c>
      <c r="C28" s="90">
        <v>0</v>
      </c>
      <c r="D28" s="90">
        <v>0</v>
      </c>
      <c r="E28" s="33"/>
      <c r="F28" s="90">
        <v>0</v>
      </c>
      <c r="G28" s="90">
        <v>0</v>
      </c>
    </row>
    <row r="29" spans="2:10" x14ac:dyDescent="0.25">
      <c r="B29" s="15" t="s">
        <v>113</v>
      </c>
      <c r="C29" s="90">
        <v>0</v>
      </c>
      <c r="D29" s="90">
        <v>0</v>
      </c>
      <c r="E29" s="33"/>
      <c r="F29" s="90">
        <v>0</v>
      </c>
      <c r="G29" s="90">
        <v>0</v>
      </c>
    </row>
    <row r="30" spans="2:10" ht="6.75" customHeight="1" x14ac:dyDescent="0.25">
      <c r="B30" s="11"/>
    </row>
    <row r="31" spans="2:10" ht="15" customHeight="1" x14ac:dyDescent="0.25">
      <c r="B31" s="14" t="s">
        <v>160</v>
      </c>
    </row>
    <row r="32" spans="2:10" x14ac:dyDescent="0.25">
      <c r="B32" s="17" t="s">
        <v>148</v>
      </c>
    </row>
    <row r="33" spans="2:7" x14ac:dyDescent="0.25">
      <c r="B33" s="1" t="s">
        <v>161</v>
      </c>
      <c r="C33" s="98">
        <v>0</v>
      </c>
      <c r="D33" s="98">
        <v>0</v>
      </c>
      <c r="F33" s="98">
        <v>0</v>
      </c>
      <c r="G33" s="98">
        <v>0</v>
      </c>
    </row>
    <row r="34" spans="2:7" x14ac:dyDescent="0.25">
      <c r="B34" s="1" t="s">
        <v>149</v>
      </c>
      <c r="C34" s="98">
        <v>0</v>
      </c>
      <c r="D34" s="98">
        <v>0</v>
      </c>
      <c r="F34" s="98">
        <v>0</v>
      </c>
      <c r="G34" s="98">
        <v>0</v>
      </c>
    </row>
    <row r="35" spans="2:7" x14ac:dyDescent="0.25">
      <c r="B35" s="1" t="s">
        <v>150</v>
      </c>
      <c r="C35" s="98">
        <v>0</v>
      </c>
      <c r="D35" s="98">
        <v>0</v>
      </c>
      <c r="F35" s="98">
        <v>0</v>
      </c>
      <c r="G35" s="98">
        <v>0</v>
      </c>
    </row>
    <row r="36" spans="2:7" x14ac:dyDescent="0.25">
      <c r="B36" s="1" t="s">
        <v>151</v>
      </c>
      <c r="C36" s="98">
        <v>0</v>
      </c>
      <c r="D36" s="98">
        <v>0</v>
      </c>
      <c r="F36" s="98">
        <v>0</v>
      </c>
      <c r="G36" s="98">
        <v>0</v>
      </c>
    </row>
    <row r="37" spans="2:7" x14ac:dyDescent="0.25">
      <c r="B37" s="1" t="s">
        <v>152</v>
      </c>
      <c r="C37" s="100">
        <v>0</v>
      </c>
      <c r="D37" s="100">
        <v>0</v>
      </c>
      <c r="F37" s="100">
        <v>0</v>
      </c>
      <c r="G37" s="100">
        <v>0</v>
      </c>
    </row>
    <row r="38" spans="2:7" x14ac:dyDescent="0.25">
      <c r="B38" s="17" t="s">
        <v>153</v>
      </c>
      <c r="C38" s="99">
        <f>SUM(C33:C37)</f>
        <v>0</v>
      </c>
      <c r="D38" s="99">
        <f>SUM(D33:D37)</f>
        <v>0</v>
      </c>
      <c r="E38" s="17"/>
      <c r="F38" s="99">
        <f>SUM(F33:F37)</f>
        <v>0</v>
      </c>
      <c r="G38" s="99">
        <f>SUM(G33:G37)</f>
        <v>0</v>
      </c>
    </row>
    <row r="39" spans="2:7" ht="6.75" customHeight="1" x14ac:dyDescent="0.25"/>
    <row r="40" spans="2:7" x14ac:dyDescent="0.25">
      <c r="B40" s="17" t="s">
        <v>154</v>
      </c>
    </row>
    <row r="41" spans="2:7" x14ac:dyDescent="0.25">
      <c r="B41" s="1" t="s">
        <v>155</v>
      </c>
      <c r="C41" s="98">
        <v>0</v>
      </c>
      <c r="D41" s="98">
        <v>0</v>
      </c>
      <c r="F41" s="98">
        <v>0</v>
      </c>
      <c r="G41" s="98">
        <v>0</v>
      </c>
    </row>
    <row r="42" spans="2:7" x14ac:dyDescent="0.25">
      <c r="B42" s="1" t="s">
        <v>156</v>
      </c>
      <c r="C42" s="98">
        <v>0</v>
      </c>
      <c r="D42" s="98">
        <v>0</v>
      </c>
      <c r="F42" s="98">
        <v>0</v>
      </c>
      <c r="G42" s="98">
        <v>0</v>
      </c>
    </row>
    <row r="43" spans="2:7" x14ac:dyDescent="0.25">
      <c r="B43" s="1" t="s">
        <v>157</v>
      </c>
      <c r="C43" s="100">
        <v>0</v>
      </c>
      <c r="D43" s="100">
        <v>0</v>
      </c>
      <c r="F43" s="100">
        <v>0</v>
      </c>
      <c r="G43" s="100">
        <v>0</v>
      </c>
    </row>
    <row r="44" spans="2:7" x14ac:dyDescent="0.25">
      <c r="B44" s="17" t="s">
        <v>153</v>
      </c>
      <c r="C44" s="99">
        <f>SUM(C41:C43)</f>
        <v>0</v>
      </c>
      <c r="D44" s="99">
        <f>SUM(D41:D43)</f>
        <v>0</v>
      </c>
      <c r="E44" s="17"/>
      <c r="F44" s="99">
        <f>SUM(F41:F43)</f>
        <v>0</v>
      </c>
      <c r="G44" s="99">
        <f>SUM(G41:G43)</f>
        <v>0</v>
      </c>
    </row>
    <row r="45" spans="2:7" ht="6.75" customHeight="1" x14ac:dyDescent="0.25"/>
    <row r="46" spans="2:7" x14ac:dyDescent="0.25">
      <c r="B46" s="1" t="s">
        <v>159</v>
      </c>
      <c r="C46" s="100">
        <v>0</v>
      </c>
      <c r="D46" s="100">
        <v>0</v>
      </c>
      <c r="F46" s="100">
        <v>0</v>
      </c>
      <c r="G46" s="100">
        <v>0</v>
      </c>
    </row>
    <row r="47" spans="2:7" ht="6.75" customHeight="1" x14ac:dyDescent="0.25"/>
    <row r="48" spans="2:7" x14ac:dyDescent="0.25">
      <c r="B48" s="17" t="s">
        <v>158</v>
      </c>
      <c r="C48" s="99">
        <f>C38+C44+C46</f>
        <v>0</v>
      </c>
      <c r="D48" s="99">
        <f>D38+D44+D46</f>
        <v>0</v>
      </c>
      <c r="E48" s="17"/>
      <c r="F48" s="99">
        <f>F38+F44+F46</f>
        <v>0</v>
      </c>
      <c r="G48" s="99">
        <f>G38+G44+G46</f>
        <v>0</v>
      </c>
    </row>
  </sheetData>
  <mergeCells count="3">
    <mergeCell ref="I11:J11"/>
    <mergeCell ref="I13:J13"/>
    <mergeCell ref="B2:G2"/>
  </mergeCells>
  <pageMargins left="0.7" right="0.7" top="0.75" bottom="0.75" header="0.3" footer="0.3"/>
  <pageSetup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BE42"/>
  <sheetViews>
    <sheetView zoomScale="80" zoomScaleNormal="80" zoomScaleSheetLayoutView="70" workbookViewId="0">
      <pane xSplit="2" ySplit="10" topLeftCell="C11" activePane="bottomRight" state="frozen"/>
      <selection pane="topRight"/>
      <selection pane="bottomLeft"/>
      <selection pane="bottomRight" activeCell="K36" sqref="K36"/>
    </sheetView>
  </sheetViews>
  <sheetFormatPr defaultRowHeight="15" x14ac:dyDescent="0.25"/>
  <cols>
    <col min="1" max="1" width="1.7109375" style="33" customWidth="1"/>
    <col min="2" max="2" width="33.7109375" style="33" customWidth="1"/>
    <col min="3" max="4" width="15.7109375" style="33" customWidth="1"/>
    <col min="5" max="5" width="15.140625" style="33" customWidth="1"/>
    <col min="6" max="6" width="15" style="33" customWidth="1"/>
    <col min="7" max="7" width="17.5703125" style="33" customWidth="1"/>
    <col min="8" max="9" width="15.7109375" style="33" customWidth="1"/>
    <col min="10" max="11" width="19.42578125" style="33" customWidth="1"/>
    <col min="12" max="12" width="14.28515625" style="33" customWidth="1"/>
    <col min="13" max="15" width="15.7109375" style="33" customWidth="1"/>
    <col min="16" max="16" width="13.140625" style="33" customWidth="1"/>
    <col min="17" max="17" width="38.85546875" style="33" customWidth="1"/>
    <col min="18" max="57" width="9.140625" style="20"/>
    <col min="58" max="16384" width="9.140625" style="33"/>
  </cols>
  <sheetData>
    <row r="1" spans="2:17" ht="30.75" customHeight="1" x14ac:dyDescent="0.25"/>
    <row r="2" spans="2:17" ht="15.75" customHeight="1" x14ac:dyDescent="0.25">
      <c r="D2" s="128" t="s">
        <v>10</v>
      </c>
      <c r="E2" s="128"/>
      <c r="F2" s="128"/>
      <c r="G2" s="128"/>
    </row>
    <row r="3" spans="2:17" ht="15.75" customHeight="1" x14ac:dyDescent="0.25">
      <c r="D3" s="131" t="s">
        <v>20</v>
      </c>
      <c r="E3" s="132"/>
      <c r="F3" s="132"/>
      <c r="G3" s="89">
        <f>COUNTA(B11:B30)</f>
        <v>20</v>
      </c>
      <c r="J3" s="87"/>
      <c r="K3" s="87"/>
      <c r="L3" s="20"/>
      <c r="M3" s="65"/>
    </row>
    <row r="4" spans="2:17" ht="15.75" customHeight="1" x14ac:dyDescent="0.25">
      <c r="D4" s="133" t="s">
        <v>127</v>
      </c>
      <c r="E4" s="134"/>
      <c r="F4" s="134"/>
      <c r="G4" s="93">
        <f>COUNTIF(I11:I30,"=Yes")</f>
        <v>2</v>
      </c>
      <c r="J4" s="68"/>
      <c r="K4" s="68"/>
      <c r="L4" s="20"/>
      <c r="M4" s="66"/>
    </row>
    <row r="5" spans="2:17" ht="15.75" customHeight="1" x14ac:dyDescent="0.25">
      <c r="D5" s="133" t="s">
        <v>35</v>
      </c>
      <c r="E5" s="134"/>
      <c r="F5" s="134"/>
      <c r="G5" s="94">
        <f>SUMIF(I11:I30,"=Yes",D11:D30)</f>
        <v>0</v>
      </c>
      <c r="J5" s="82"/>
      <c r="K5" s="82"/>
      <c r="L5" s="20"/>
      <c r="M5" s="67"/>
    </row>
    <row r="6" spans="2:17" ht="29.25" customHeight="1" x14ac:dyDescent="0.25">
      <c r="D6" s="129" t="s">
        <v>145</v>
      </c>
      <c r="E6" s="130"/>
      <c r="F6" s="130"/>
      <c r="G6" s="92">
        <f>G5/ilgif_cmmt</f>
        <v>0</v>
      </c>
      <c r="J6" s="20"/>
      <c r="K6" s="20"/>
      <c r="L6" s="20"/>
      <c r="M6" s="59"/>
    </row>
    <row r="7" spans="2:17" ht="18" customHeight="1" x14ac:dyDescent="0.25"/>
    <row r="8" spans="2:17" x14ac:dyDescent="0.25">
      <c r="B8" s="36" t="s">
        <v>132</v>
      </c>
      <c r="C8" s="4"/>
      <c r="D8" s="35"/>
      <c r="E8" s="35"/>
      <c r="F8" s="35"/>
      <c r="G8" s="37"/>
      <c r="H8" s="37"/>
      <c r="I8" s="37"/>
      <c r="J8" s="37"/>
      <c r="K8" s="37"/>
      <c r="L8" s="37"/>
      <c r="M8" s="37"/>
      <c r="N8" s="37"/>
      <c r="O8" s="35"/>
      <c r="P8" s="35"/>
      <c r="Q8" s="35"/>
    </row>
    <row r="9" spans="2:17" x14ac:dyDescent="0.25">
      <c r="B9" s="38">
        <f>quarter_end</f>
        <v>43465</v>
      </c>
      <c r="C9" s="69" t="s">
        <v>40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</row>
    <row r="10" spans="2:17" ht="45" customHeight="1" x14ac:dyDescent="0.25">
      <c r="B10" s="4" t="s">
        <v>0</v>
      </c>
      <c r="C10" s="39" t="s">
        <v>11</v>
      </c>
      <c r="D10" s="39" t="s">
        <v>44</v>
      </c>
      <c r="E10" s="39" t="s">
        <v>45</v>
      </c>
      <c r="F10" s="39" t="s">
        <v>46</v>
      </c>
      <c r="G10" s="39" t="s">
        <v>36</v>
      </c>
      <c r="H10" s="39" t="s">
        <v>49</v>
      </c>
      <c r="I10" s="39" t="s">
        <v>128</v>
      </c>
      <c r="J10" s="84" t="s">
        <v>21</v>
      </c>
      <c r="K10" s="39" t="s">
        <v>53</v>
      </c>
      <c r="L10" s="39" t="s">
        <v>47</v>
      </c>
      <c r="M10" s="39" t="s">
        <v>48</v>
      </c>
      <c r="N10" s="39" t="s">
        <v>50</v>
      </c>
      <c r="O10" s="39" t="s">
        <v>37</v>
      </c>
      <c r="P10" s="39" t="s">
        <v>115</v>
      </c>
      <c r="Q10" s="39" t="s">
        <v>118</v>
      </c>
    </row>
    <row r="11" spans="2:17" x14ac:dyDescent="0.25">
      <c r="B11" s="40">
        <v>1</v>
      </c>
      <c r="C11" s="41"/>
      <c r="D11" s="42"/>
      <c r="E11" s="42"/>
      <c r="F11" s="42"/>
      <c r="G11" s="43">
        <f>SUM(E11:F11)</f>
        <v>0</v>
      </c>
      <c r="H11" s="44" t="e">
        <f>G11/D11</f>
        <v>#DIV/0!</v>
      </c>
      <c r="I11" s="63" t="s">
        <v>130</v>
      </c>
      <c r="J11" s="85" t="s">
        <v>62</v>
      </c>
      <c r="K11" s="85" t="s">
        <v>63</v>
      </c>
      <c r="L11" s="88"/>
      <c r="M11" s="42"/>
      <c r="N11" s="42"/>
      <c r="O11" s="41"/>
      <c r="P11" s="41"/>
      <c r="Q11" s="45"/>
    </row>
    <row r="12" spans="2:17" x14ac:dyDescent="0.25">
      <c r="B12" s="40">
        <v>2</v>
      </c>
      <c r="C12" s="41"/>
      <c r="D12" s="42"/>
      <c r="E12" s="42"/>
      <c r="F12" s="42"/>
      <c r="G12" s="43">
        <f t="shared" ref="G12:G30" si="0">SUM(E12:F12)</f>
        <v>0</v>
      </c>
      <c r="H12" s="44" t="e">
        <f t="shared" ref="H12:H31" si="1">G12/D12</f>
        <v>#DIV/0!</v>
      </c>
      <c r="I12" s="63" t="s">
        <v>130</v>
      </c>
      <c r="J12" s="85" t="s">
        <v>69</v>
      </c>
      <c r="K12" s="85" t="s">
        <v>66</v>
      </c>
      <c r="L12" s="88"/>
      <c r="M12" s="42"/>
      <c r="N12" s="42"/>
      <c r="O12" s="41"/>
      <c r="P12" s="41"/>
      <c r="Q12" s="45"/>
    </row>
    <row r="13" spans="2:17" x14ac:dyDescent="0.25">
      <c r="B13" s="40">
        <v>3</v>
      </c>
      <c r="C13" s="41"/>
      <c r="D13" s="42"/>
      <c r="E13" s="42"/>
      <c r="F13" s="42"/>
      <c r="G13" s="43">
        <f t="shared" si="0"/>
        <v>0</v>
      </c>
      <c r="H13" s="44" t="e">
        <f t="shared" si="1"/>
        <v>#DIV/0!</v>
      </c>
      <c r="I13" s="63" t="s">
        <v>131</v>
      </c>
      <c r="J13" s="85" t="s">
        <v>80</v>
      </c>
      <c r="K13" s="85" t="s">
        <v>63</v>
      </c>
      <c r="L13" s="88"/>
      <c r="M13" s="42"/>
      <c r="N13" s="42"/>
      <c r="O13" s="41"/>
      <c r="P13" s="41"/>
      <c r="Q13" s="45"/>
    </row>
    <row r="14" spans="2:17" x14ac:dyDescent="0.25">
      <c r="B14" s="40">
        <v>4</v>
      </c>
      <c r="C14" s="41"/>
      <c r="D14" s="42"/>
      <c r="E14" s="42"/>
      <c r="F14" s="42"/>
      <c r="G14" s="43">
        <f t="shared" si="0"/>
        <v>0</v>
      </c>
      <c r="H14" s="44" t="e">
        <f t="shared" si="1"/>
        <v>#DIV/0!</v>
      </c>
      <c r="I14" s="63" t="s">
        <v>131</v>
      </c>
      <c r="J14" s="85" t="s">
        <v>82</v>
      </c>
      <c r="K14" s="85" t="s">
        <v>66</v>
      </c>
      <c r="L14" s="88"/>
      <c r="M14" s="42"/>
      <c r="N14" s="42"/>
      <c r="O14" s="41"/>
      <c r="P14" s="41"/>
      <c r="Q14" s="45"/>
    </row>
    <row r="15" spans="2:17" x14ac:dyDescent="0.25">
      <c r="B15" s="40">
        <v>5</v>
      </c>
      <c r="C15" s="41"/>
      <c r="D15" s="42"/>
      <c r="E15" s="42"/>
      <c r="F15" s="42"/>
      <c r="G15" s="43">
        <f t="shared" si="0"/>
        <v>0</v>
      </c>
      <c r="H15" s="44" t="e">
        <f t="shared" si="1"/>
        <v>#DIV/0!</v>
      </c>
      <c r="I15" s="63" t="s">
        <v>131</v>
      </c>
      <c r="J15" s="85" t="s">
        <v>77</v>
      </c>
      <c r="K15" s="85" t="s">
        <v>63</v>
      </c>
      <c r="L15" s="88"/>
      <c r="M15" s="42"/>
      <c r="N15" s="42"/>
      <c r="O15" s="41"/>
      <c r="P15" s="41"/>
      <c r="Q15" s="45"/>
    </row>
    <row r="16" spans="2:17" x14ac:dyDescent="0.25">
      <c r="B16" s="40">
        <v>6</v>
      </c>
      <c r="C16" s="41"/>
      <c r="D16" s="42"/>
      <c r="E16" s="42"/>
      <c r="F16" s="42"/>
      <c r="G16" s="43">
        <f t="shared" si="0"/>
        <v>0</v>
      </c>
      <c r="H16" s="44" t="e">
        <f t="shared" si="1"/>
        <v>#DIV/0!</v>
      </c>
      <c r="I16" s="63" t="s">
        <v>131</v>
      </c>
      <c r="J16" s="85" t="s">
        <v>32</v>
      </c>
      <c r="K16" s="85" t="s">
        <v>66</v>
      </c>
      <c r="L16" s="88"/>
      <c r="M16" s="42"/>
      <c r="N16" s="42"/>
      <c r="O16" s="41"/>
      <c r="P16" s="41"/>
      <c r="Q16" s="45"/>
    </row>
    <row r="17" spans="2:17" x14ac:dyDescent="0.25">
      <c r="B17" s="40">
        <v>7</v>
      </c>
      <c r="C17" s="41"/>
      <c r="D17" s="42"/>
      <c r="E17" s="42"/>
      <c r="F17" s="42"/>
      <c r="G17" s="43">
        <f t="shared" si="0"/>
        <v>0</v>
      </c>
      <c r="H17" s="44" t="e">
        <f t="shared" si="1"/>
        <v>#DIV/0!</v>
      </c>
      <c r="I17" s="63" t="s">
        <v>131</v>
      </c>
      <c r="J17" s="85" t="s">
        <v>85</v>
      </c>
      <c r="K17" s="85" t="s">
        <v>63</v>
      </c>
      <c r="L17" s="88"/>
      <c r="M17" s="42"/>
      <c r="N17" s="42"/>
      <c r="O17" s="41"/>
      <c r="P17" s="41"/>
      <c r="Q17" s="45"/>
    </row>
    <row r="18" spans="2:17" x14ac:dyDescent="0.25">
      <c r="B18" s="40">
        <v>8</v>
      </c>
      <c r="C18" s="41"/>
      <c r="D18" s="42"/>
      <c r="E18" s="42"/>
      <c r="F18" s="42"/>
      <c r="G18" s="43">
        <f t="shared" si="0"/>
        <v>0</v>
      </c>
      <c r="H18" s="44" t="e">
        <f t="shared" si="1"/>
        <v>#DIV/0!</v>
      </c>
      <c r="I18" s="63" t="s">
        <v>131</v>
      </c>
      <c r="J18" s="85" t="s">
        <v>85</v>
      </c>
      <c r="K18" s="85" t="s">
        <v>66</v>
      </c>
      <c r="L18" s="88"/>
      <c r="M18" s="42"/>
      <c r="N18" s="42"/>
      <c r="O18" s="41"/>
      <c r="P18" s="41"/>
      <c r="Q18" s="45"/>
    </row>
    <row r="19" spans="2:17" x14ac:dyDescent="0.25">
      <c r="B19" s="40">
        <v>9</v>
      </c>
      <c r="C19" s="41"/>
      <c r="D19" s="42"/>
      <c r="E19" s="42"/>
      <c r="F19" s="42"/>
      <c r="G19" s="43">
        <f t="shared" si="0"/>
        <v>0</v>
      </c>
      <c r="H19" s="44" t="e">
        <f t="shared" si="1"/>
        <v>#DIV/0!</v>
      </c>
      <c r="I19" s="63" t="s">
        <v>131</v>
      </c>
      <c r="J19" s="85" t="s">
        <v>85</v>
      </c>
      <c r="K19" s="85" t="s">
        <v>63</v>
      </c>
      <c r="L19" s="88"/>
      <c r="M19" s="42"/>
      <c r="N19" s="42"/>
      <c r="O19" s="41"/>
      <c r="P19" s="41"/>
      <c r="Q19" s="45"/>
    </row>
    <row r="20" spans="2:17" x14ac:dyDescent="0.25">
      <c r="B20" s="40">
        <v>10</v>
      </c>
      <c r="C20" s="41"/>
      <c r="D20" s="42"/>
      <c r="E20" s="42"/>
      <c r="F20" s="42"/>
      <c r="G20" s="43">
        <f t="shared" si="0"/>
        <v>0</v>
      </c>
      <c r="H20" s="44" t="e">
        <f t="shared" si="1"/>
        <v>#DIV/0!</v>
      </c>
      <c r="I20" s="63" t="s">
        <v>131</v>
      </c>
      <c r="J20" s="85" t="s">
        <v>85</v>
      </c>
      <c r="K20" s="85" t="s">
        <v>66</v>
      </c>
      <c r="L20" s="88"/>
      <c r="M20" s="42"/>
      <c r="N20" s="42"/>
      <c r="O20" s="41"/>
      <c r="P20" s="41"/>
      <c r="Q20" s="45"/>
    </row>
    <row r="21" spans="2:17" x14ac:dyDescent="0.25">
      <c r="B21" s="40">
        <v>11</v>
      </c>
      <c r="C21" s="41"/>
      <c r="D21" s="42"/>
      <c r="E21" s="42"/>
      <c r="F21" s="42"/>
      <c r="G21" s="43">
        <f t="shared" si="0"/>
        <v>0</v>
      </c>
      <c r="H21" s="44" t="e">
        <f t="shared" si="1"/>
        <v>#DIV/0!</v>
      </c>
      <c r="I21" s="63" t="s">
        <v>131</v>
      </c>
      <c r="J21" s="85" t="s">
        <v>85</v>
      </c>
      <c r="K21" s="85" t="s">
        <v>63</v>
      </c>
      <c r="L21" s="88"/>
      <c r="M21" s="42"/>
      <c r="N21" s="42"/>
      <c r="O21" s="41"/>
      <c r="P21" s="41"/>
      <c r="Q21" s="45"/>
    </row>
    <row r="22" spans="2:17" x14ac:dyDescent="0.25">
      <c r="B22" s="40">
        <v>12</v>
      </c>
      <c r="C22" s="41"/>
      <c r="D22" s="42"/>
      <c r="E22" s="42"/>
      <c r="F22" s="42"/>
      <c r="G22" s="43">
        <f t="shared" si="0"/>
        <v>0</v>
      </c>
      <c r="H22" s="44" t="e">
        <f t="shared" si="1"/>
        <v>#DIV/0!</v>
      </c>
      <c r="I22" s="63" t="s">
        <v>131</v>
      </c>
      <c r="J22" s="85" t="s">
        <v>85</v>
      </c>
      <c r="K22" s="85" t="s">
        <v>66</v>
      </c>
      <c r="L22" s="88"/>
      <c r="M22" s="42"/>
      <c r="N22" s="42"/>
      <c r="O22" s="41"/>
      <c r="P22" s="41"/>
      <c r="Q22" s="45"/>
    </row>
    <row r="23" spans="2:17" x14ac:dyDescent="0.25">
      <c r="B23" s="40">
        <v>13</v>
      </c>
      <c r="C23" s="41"/>
      <c r="D23" s="42"/>
      <c r="E23" s="42"/>
      <c r="F23" s="42"/>
      <c r="G23" s="43">
        <f t="shared" si="0"/>
        <v>0</v>
      </c>
      <c r="H23" s="44" t="e">
        <f t="shared" si="1"/>
        <v>#DIV/0!</v>
      </c>
      <c r="I23" s="63" t="s">
        <v>131</v>
      </c>
      <c r="J23" s="85" t="s">
        <v>85</v>
      </c>
      <c r="K23" s="85" t="s">
        <v>63</v>
      </c>
      <c r="L23" s="88"/>
      <c r="M23" s="42"/>
      <c r="N23" s="42"/>
      <c r="O23" s="41"/>
      <c r="P23" s="41"/>
      <c r="Q23" s="45"/>
    </row>
    <row r="24" spans="2:17" x14ac:dyDescent="0.25">
      <c r="B24" s="40">
        <v>14</v>
      </c>
      <c r="C24" s="41"/>
      <c r="D24" s="42"/>
      <c r="E24" s="42"/>
      <c r="F24" s="42"/>
      <c r="G24" s="43">
        <f t="shared" si="0"/>
        <v>0</v>
      </c>
      <c r="H24" s="44" t="e">
        <f t="shared" si="1"/>
        <v>#DIV/0!</v>
      </c>
      <c r="I24" s="63" t="s">
        <v>131</v>
      </c>
      <c r="J24" s="85" t="s">
        <v>85</v>
      </c>
      <c r="K24" s="85" t="s">
        <v>66</v>
      </c>
      <c r="L24" s="88"/>
      <c r="M24" s="42"/>
      <c r="N24" s="42"/>
      <c r="O24" s="41"/>
      <c r="P24" s="41"/>
      <c r="Q24" s="45"/>
    </row>
    <row r="25" spans="2:17" x14ac:dyDescent="0.25">
      <c r="B25" s="40">
        <v>15</v>
      </c>
      <c r="C25" s="41"/>
      <c r="D25" s="42"/>
      <c r="E25" s="42"/>
      <c r="F25" s="42"/>
      <c r="G25" s="43">
        <f t="shared" si="0"/>
        <v>0</v>
      </c>
      <c r="H25" s="44" t="e">
        <f t="shared" si="1"/>
        <v>#DIV/0!</v>
      </c>
      <c r="I25" s="63" t="s">
        <v>131</v>
      </c>
      <c r="J25" s="85" t="s">
        <v>85</v>
      </c>
      <c r="K25" s="85" t="s">
        <v>63</v>
      </c>
      <c r="L25" s="88"/>
      <c r="M25" s="42"/>
      <c r="N25" s="42"/>
      <c r="O25" s="41"/>
      <c r="P25" s="41"/>
      <c r="Q25" s="45"/>
    </row>
    <row r="26" spans="2:17" x14ac:dyDescent="0.25">
      <c r="B26" s="40">
        <v>16</v>
      </c>
      <c r="C26" s="41"/>
      <c r="D26" s="42"/>
      <c r="E26" s="42"/>
      <c r="F26" s="42"/>
      <c r="G26" s="43">
        <f t="shared" si="0"/>
        <v>0</v>
      </c>
      <c r="H26" s="44" t="e">
        <f t="shared" si="1"/>
        <v>#DIV/0!</v>
      </c>
      <c r="I26" s="63" t="s">
        <v>131</v>
      </c>
      <c r="J26" s="85" t="s">
        <v>85</v>
      </c>
      <c r="K26" s="85" t="s">
        <v>66</v>
      </c>
      <c r="L26" s="88"/>
      <c r="M26" s="42"/>
      <c r="N26" s="42"/>
      <c r="O26" s="41"/>
      <c r="P26" s="41"/>
      <c r="Q26" s="45"/>
    </row>
    <row r="27" spans="2:17" x14ac:dyDescent="0.25">
      <c r="B27" s="40">
        <v>17</v>
      </c>
      <c r="C27" s="41"/>
      <c r="D27" s="42"/>
      <c r="E27" s="42"/>
      <c r="F27" s="42"/>
      <c r="G27" s="43">
        <f t="shared" si="0"/>
        <v>0</v>
      </c>
      <c r="H27" s="44" t="e">
        <f t="shared" si="1"/>
        <v>#DIV/0!</v>
      </c>
      <c r="I27" s="63" t="s">
        <v>131</v>
      </c>
      <c r="J27" s="85" t="s">
        <v>85</v>
      </c>
      <c r="K27" s="85" t="s">
        <v>63</v>
      </c>
      <c r="L27" s="88"/>
      <c r="M27" s="42"/>
      <c r="N27" s="42"/>
      <c r="O27" s="41"/>
      <c r="P27" s="41"/>
      <c r="Q27" s="45"/>
    </row>
    <row r="28" spans="2:17" x14ac:dyDescent="0.25">
      <c r="B28" s="40">
        <v>18</v>
      </c>
      <c r="C28" s="41"/>
      <c r="D28" s="42"/>
      <c r="E28" s="42"/>
      <c r="F28" s="42"/>
      <c r="G28" s="43">
        <f t="shared" si="0"/>
        <v>0</v>
      </c>
      <c r="H28" s="44" t="e">
        <f t="shared" si="1"/>
        <v>#DIV/0!</v>
      </c>
      <c r="I28" s="63" t="s">
        <v>131</v>
      </c>
      <c r="J28" s="85" t="s">
        <v>85</v>
      </c>
      <c r="K28" s="85" t="s">
        <v>66</v>
      </c>
      <c r="L28" s="88"/>
      <c r="M28" s="42"/>
      <c r="N28" s="42"/>
      <c r="O28" s="41"/>
      <c r="P28" s="41"/>
      <c r="Q28" s="45"/>
    </row>
    <row r="29" spans="2:17" x14ac:dyDescent="0.25">
      <c r="B29" s="40">
        <v>19</v>
      </c>
      <c r="C29" s="41"/>
      <c r="D29" s="42"/>
      <c r="E29" s="42"/>
      <c r="F29" s="42"/>
      <c r="G29" s="43">
        <f t="shared" si="0"/>
        <v>0</v>
      </c>
      <c r="H29" s="44" t="e">
        <f t="shared" si="1"/>
        <v>#DIV/0!</v>
      </c>
      <c r="I29" s="63" t="s">
        <v>131</v>
      </c>
      <c r="J29" s="85" t="s">
        <v>85</v>
      </c>
      <c r="K29" s="85" t="s">
        <v>63</v>
      </c>
      <c r="L29" s="88"/>
      <c r="M29" s="42"/>
      <c r="N29" s="42"/>
      <c r="O29" s="41"/>
      <c r="P29" s="41"/>
      <c r="Q29" s="45"/>
    </row>
    <row r="30" spans="2:17" x14ac:dyDescent="0.25">
      <c r="B30" s="40">
        <v>20</v>
      </c>
      <c r="C30" s="41"/>
      <c r="D30" s="42"/>
      <c r="E30" s="42"/>
      <c r="F30" s="42"/>
      <c r="G30" s="43">
        <f t="shared" si="0"/>
        <v>0</v>
      </c>
      <c r="H30" s="44" t="e">
        <f t="shared" si="1"/>
        <v>#DIV/0!</v>
      </c>
      <c r="I30" s="63" t="s">
        <v>131</v>
      </c>
      <c r="J30" s="85" t="s">
        <v>85</v>
      </c>
      <c r="K30" s="85" t="s">
        <v>66</v>
      </c>
      <c r="L30" s="88"/>
      <c r="M30" s="42"/>
      <c r="N30" s="42"/>
      <c r="O30" s="41"/>
      <c r="P30" s="41"/>
      <c r="Q30" s="45"/>
    </row>
    <row r="31" spans="2:17" x14ac:dyDescent="0.25">
      <c r="B31" s="46" t="s">
        <v>6</v>
      </c>
      <c r="C31" s="47"/>
      <c r="D31" s="48"/>
      <c r="E31" s="48"/>
      <c r="F31" s="48"/>
      <c r="G31" s="48">
        <f>SUM(G11:G30)</f>
        <v>0</v>
      </c>
      <c r="H31" s="49" t="e">
        <f t="shared" si="1"/>
        <v>#DIV/0!</v>
      </c>
      <c r="I31" s="49"/>
      <c r="J31" s="49"/>
      <c r="K31" s="49"/>
      <c r="L31" s="48"/>
      <c r="M31" s="48"/>
      <c r="N31" s="48"/>
      <c r="O31" s="48"/>
      <c r="P31" s="48"/>
      <c r="Q31" s="50"/>
    </row>
    <row r="32" spans="2:17" x14ac:dyDescent="0.25"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</row>
    <row r="33" spans="2:17" x14ac:dyDescent="0.25">
      <c r="B33" s="16"/>
      <c r="C33" s="16"/>
      <c r="D33" s="34"/>
      <c r="E33" s="34"/>
      <c r="F33" s="34"/>
      <c r="G33" s="34"/>
      <c r="H33" s="34"/>
      <c r="I33" s="34"/>
      <c r="J33" s="34"/>
      <c r="K33" s="34"/>
      <c r="L33" s="34"/>
    </row>
    <row r="34" spans="2:17" ht="29.25" customHeight="1" x14ac:dyDescent="0.25">
      <c r="B34" s="96" t="s">
        <v>129</v>
      </c>
      <c r="C34" s="127" t="s">
        <v>147</v>
      </c>
      <c r="D34" s="127"/>
      <c r="E34" s="127"/>
      <c r="F34" s="127"/>
      <c r="G34" s="127"/>
      <c r="H34" s="127"/>
      <c r="I34" s="127"/>
      <c r="J34" s="127"/>
      <c r="K34" s="97"/>
      <c r="L34" s="91"/>
      <c r="M34" s="91"/>
      <c r="N34" s="91"/>
      <c r="O34" s="64" t="s">
        <v>130</v>
      </c>
    </row>
    <row r="35" spans="2:17" x14ac:dyDescent="0.25">
      <c r="B35" s="16"/>
      <c r="C35" s="91"/>
      <c r="D35" s="91"/>
      <c r="E35" s="91"/>
      <c r="F35" s="91"/>
      <c r="G35" s="91"/>
      <c r="H35" s="91"/>
      <c r="I35" s="91"/>
      <c r="J35" s="34"/>
      <c r="K35" s="34"/>
      <c r="L35" s="34"/>
      <c r="O35" s="64" t="s">
        <v>131</v>
      </c>
    </row>
    <row r="36" spans="2:17" x14ac:dyDescent="0.25">
      <c r="B36" s="16"/>
      <c r="C36" s="52"/>
      <c r="D36" s="51"/>
      <c r="E36" s="34"/>
      <c r="F36" s="53"/>
      <c r="G36" s="34"/>
      <c r="H36" s="34"/>
      <c r="I36" s="34"/>
      <c r="J36" s="34"/>
      <c r="K36" s="34"/>
      <c r="L36" s="34"/>
    </row>
    <row r="37" spans="2:17" x14ac:dyDescent="0.25">
      <c r="O37" s="54"/>
      <c r="P37" s="54"/>
      <c r="Q37" s="54"/>
    </row>
    <row r="38" spans="2:17" x14ac:dyDescent="0.25">
      <c r="O38" s="54"/>
      <c r="P38" s="54"/>
      <c r="Q38" s="54"/>
    </row>
    <row r="39" spans="2:17" x14ac:dyDescent="0.25">
      <c r="O39" s="54"/>
      <c r="P39" s="54"/>
      <c r="Q39" s="54"/>
    </row>
    <row r="40" spans="2:17" x14ac:dyDescent="0.25">
      <c r="B40" s="16"/>
      <c r="C40" s="16"/>
      <c r="O40" s="54"/>
      <c r="P40" s="54"/>
      <c r="Q40" s="54"/>
    </row>
    <row r="41" spans="2:17" x14ac:dyDescent="0.25">
      <c r="B41" s="16"/>
      <c r="C41" s="16"/>
      <c r="O41" s="54"/>
      <c r="P41" s="54"/>
      <c r="Q41" s="54"/>
    </row>
    <row r="42" spans="2:17" x14ac:dyDescent="0.25">
      <c r="O42" s="55"/>
      <c r="P42" s="55"/>
      <c r="Q42" s="55"/>
    </row>
  </sheetData>
  <mergeCells count="6">
    <mergeCell ref="C34:J34"/>
    <mergeCell ref="D2:G2"/>
    <mergeCell ref="D6:F6"/>
    <mergeCell ref="D3:F3"/>
    <mergeCell ref="D4:F4"/>
    <mergeCell ref="D5:F5"/>
  </mergeCells>
  <dataValidations count="2">
    <dataValidation type="list" allowBlank="1" showInputMessage="1" showErrorMessage="1" error="Please select an option from the drop down menu" sqref="E36:F36" xr:uid="{00000000-0002-0000-0200-000000000000}">
      <formula1>#REF!</formula1>
    </dataValidation>
    <dataValidation type="list" allowBlank="1" showInputMessage="1" showErrorMessage="1" sqref="I11:I30" xr:uid="{00000000-0002-0000-0200-000001000000}">
      <formula1>$O$34:$O$35</formula1>
    </dataValidation>
  </dataValidations>
  <pageMargins left="0.7" right="0.7" top="0.75" bottom="0.75" header="0.3" footer="0.3"/>
  <pageSetup scale="39" orientation="landscape" r:id="rId1"/>
  <ignoredErrors>
    <ignoredError sqref="G11:G30" formulaRange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2000000}">
          <x14:formula1>
            <xm:f>'PC Metrics (Annually)'!$AO$5:$AO$11</xm:f>
          </x14:formula1>
          <xm:sqref>J11:K30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R44"/>
  <sheetViews>
    <sheetView zoomScale="80" zoomScaleNormal="80" zoomScaleSheetLayoutView="80" workbookViewId="0">
      <pane xSplit="2" ySplit="4" topLeftCell="I5" activePane="bottomRight" state="frozen"/>
      <selection pane="topRight"/>
      <selection pane="bottomLeft"/>
      <selection pane="bottomRight" activeCell="Q4" sqref="Q4:Q24"/>
    </sheetView>
  </sheetViews>
  <sheetFormatPr defaultRowHeight="15" x14ac:dyDescent="0.25"/>
  <cols>
    <col min="1" max="1" width="1.7109375" style="33" customWidth="1"/>
    <col min="2" max="2" width="35.5703125" style="33" customWidth="1"/>
    <col min="3" max="3" width="16" style="33" customWidth="1"/>
    <col min="4" max="4" width="18.140625" style="33" customWidth="1"/>
    <col min="5" max="5" width="14.7109375" style="33" customWidth="1"/>
    <col min="6" max="10" width="15.7109375" style="33" customWidth="1"/>
    <col min="11" max="11" width="21.28515625" style="33" customWidth="1"/>
    <col min="12" max="12" width="15" style="33" customWidth="1"/>
    <col min="13" max="13" width="19.28515625" style="33" customWidth="1"/>
    <col min="14" max="16" width="15" style="33" customWidth="1"/>
    <col min="17" max="17" width="18" style="33" customWidth="1"/>
    <col min="18" max="18" width="16.140625" style="33" customWidth="1"/>
    <col min="19" max="19" width="32.140625" style="33" customWidth="1"/>
    <col min="20" max="20" width="17.28515625" style="33" customWidth="1"/>
    <col min="21" max="21" width="9.7109375" style="61" customWidth="1"/>
    <col min="22" max="22" width="15.5703125" style="33" customWidth="1"/>
    <col min="23" max="37" width="9.140625" style="33"/>
    <col min="38" max="42" width="20.7109375" style="33" customWidth="1"/>
    <col min="43" max="16384" width="9.140625" style="33"/>
  </cols>
  <sheetData>
    <row r="1" spans="2:44" ht="54.95" customHeight="1" x14ac:dyDescent="0.25"/>
    <row r="2" spans="2:44" x14ac:dyDescent="0.25">
      <c r="B2" s="36" t="str">
        <f>'PC Metrics (Quarterly)'!B8</f>
        <v>Quarterly Portfolio Reporting Metrics</v>
      </c>
      <c r="C2" s="36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20"/>
      <c r="T2" s="20"/>
      <c r="U2" s="60"/>
      <c r="V2" s="20"/>
    </row>
    <row r="3" spans="2:44" x14ac:dyDescent="0.25">
      <c r="B3" s="38">
        <f>quarter_end</f>
        <v>43465</v>
      </c>
      <c r="C3" s="135" t="s">
        <v>41</v>
      </c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7"/>
    </row>
    <row r="4" spans="2:44" ht="45" customHeight="1" x14ac:dyDescent="0.25">
      <c r="B4" s="4" t="s">
        <v>0</v>
      </c>
      <c r="C4" s="39" t="s">
        <v>11</v>
      </c>
      <c r="D4" s="39" t="s">
        <v>21</v>
      </c>
      <c r="E4" s="39" t="s">
        <v>51</v>
      </c>
      <c r="F4" s="39" t="s">
        <v>39</v>
      </c>
      <c r="G4" s="39" t="s">
        <v>116</v>
      </c>
      <c r="H4" s="39" t="s">
        <v>117</v>
      </c>
      <c r="I4" s="39" t="s">
        <v>119</v>
      </c>
      <c r="J4" s="39" t="s">
        <v>52</v>
      </c>
      <c r="K4" s="39" t="s">
        <v>42</v>
      </c>
      <c r="L4" s="39" t="s">
        <v>138</v>
      </c>
      <c r="M4" s="39" t="s">
        <v>54</v>
      </c>
      <c r="N4" s="73" t="s">
        <v>55</v>
      </c>
      <c r="O4" s="39" t="s">
        <v>56</v>
      </c>
      <c r="P4" s="39" t="s">
        <v>122</v>
      </c>
      <c r="Q4" s="39" t="s">
        <v>53</v>
      </c>
      <c r="R4" s="39" t="s">
        <v>31</v>
      </c>
      <c r="S4" s="39" t="s">
        <v>1</v>
      </c>
      <c r="T4" s="39" t="s">
        <v>2</v>
      </c>
      <c r="U4" s="39" t="s">
        <v>3</v>
      </c>
      <c r="V4" s="39" t="s">
        <v>4</v>
      </c>
      <c r="AL4" s="74" t="s">
        <v>57</v>
      </c>
      <c r="AM4" s="74" t="s">
        <v>3</v>
      </c>
      <c r="AN4" s="75" t="s">
        <v>58</v>
      </c>
      <c r="AO4" s="75" t="s">
        <v>59</v>
      </c>
      <c r="AP4" s="75" t="s">
        <v>60</v>
      </c>
      <c r="AQ4" s="71"/>
      <c r="AR4" s="71"/>
    </row>
    <row r="5" spans="2:44" x14ac:dyDescent="0.25">
      <c r="B5" s="40">
        <v>1</v>
      </c>
      <c r="C5" s="41"/>
      <c r="D5" s="85" t="s">
        <v>62</v>
      </c>
      <c r="E5" s="83"/>
      <c r="F5" s="76"/>
      <c r="G5" s="76"/>
      <c r="H5" s="76"/>
      <c r="I5" s="76"/>
      <c r="J5" s="76"/>
      <c r="K5" s="77" t="s">
        <v>139</v>
      </c>
      <c r="L5" s="78"/>
      <c r="M5" s="77"/>
      <c r="N5" s="77"/>
      <c r="O5" s="77"/>
      <c r="P5" s="77"/>
      <c r="Q5" s="77" t="s">
        <v>63</v>
      </c>
      <c r="R5" s="79" t="s">
        <v>18</v>
      </c>
      <c r="S5" s="79"/>
      <c r="T5" s="79"/>
      <c r="U5" s="77" t="s">
        <v>7</v>
      </c>
      <c r="V5" s="79"/>
      <c r="AL5" s="72" t="s">
        <v>139</v>
      </c>
      <c r="AM5" s="72" t="s">
        <v>61</v>
      </c>
      <c r="AN5" s="72" t="s">
        <v>18</v>
      </c>
      <c r="AO5" s="72" t="s">
        <v>62</v>
      </c>
      <c r="AP5" s="72" t="s">
        <v>63</v>
      </c>
      <c r="AQ5" s="71"/>
      <c r="AR5" s="71"/>
    </row>
    <row r="6" spans="2:44" x14ac:dyDescent="0.25">
      <c r="B6" s="40">
        <v>2</v>
      </c>
      <c r="C6" s="41"/>
      <c r="D6" s="85" t="s">
        <v>69</v>
      </c>
      <c r="E6" s="83"/>
      <c r="F6" s="76"/>
      <c r="G6" s="76"/>
      <c r="H6" s="76"/>
      <c r="I6" s="76"/>
      <c r="J6" s="76"/>
      <c r="K6" s="77" t="s">
        <v>140</v>
      </c>
      <c r="L6" s="78"/>
      <c r="M6" s="77"/>
      <c r="N6" s="77"/>
      <c r="O6" s="77"/>
      <c r="P6" s="77"/>
      <c r="Q6" s="77" t="s">
        <v>66</v>
      </c>
      <c r="R6" s="79" t="s">
        <v>18</v>
      </c>
      <c r="S6" s="79"/>
      <c r="T6" s="79"/>
      <c r="U6" s="77" t="s">
        <v>7</v>
      </c>
      <c r="V6" s="79"/>
      <c r="AL6" s="72" t="s">
        <v>140</v>
      </c>
      <c r="AM6" s="72" t="s">
        <v>64</v>
      </c>
      <c r="AN6" s="72" t="s">
        <v>65</v>
      </c>
      <c r="AO6" s="72" t="s">
        <v>69</v>
      </c>
      <c r="AP6" s="72" t="s">
        <v>66</v>
      </c>
      <c r="AQ6" s="71"/>
      <c r="AR6" s="71"/>
    </row>
    <row r="7" spans="2:44" x14ac:dyDescent="0.25">
      <c r="B7" s="40">
        <v>3</v>
      </c>
      <c r="C7" s="41"/>
      <c r="D7" s="85" t="s">
        <v>80</v>
      </c>
      <c r="E7" s="83"/>
      <c r="F7" s="76"/>
      <c r="G7" s="76"/>
      <c r="H7" s="76"/>
      <c r="I7" s="76"/>
      <c r="J7" s="76"/>
      <c r="K7" s="77" t="s">
        <v>141</v>
      </c>
      <c r="L7" s="78"/>
      <c r="M7" s="77"/>
      <c r="N7" s="77"/>
      <c r="O7" s="77"/>
      <c r="P7" s="77"/>
      <c r="Q7" s="77" t="s">
        <v>63</v>
      </c>
      <c r="R7" s="79" t="s">
        <v>18</v>
      </c>
      <c r="S7" s="79"/>
      <c r="T7" s="79"/>
      <c r="U7" s="77" t="s">
        <v>7</v>
      </c>
      <c r="V7" s="79"/>
      <c r="AL7" s="72" t="s">
        <v>141</v>
      </c>
      <c r="AM7" s="72" t="s">
        <v>67</v>
      </c>
      <c r="AN7" s="72" t="s">
        <v>68</v>
      </c>
      <c r="AO7" s="72" t="s">
        <v>80</v>
      </c>
      <c r="AP7" s="72" t="s">
        <v>70</v>
      </c>
      <c r="AQ7" s="71"/>
      <c r="AR7" s="71"/>
    </row>
    <row r="8" spans="2:44" x14ac:dyDescent="0.25">
      <c r="B8" s="40">
        <v>4</v>
      </c>
      <c r="C8" s="41"/>
      <c r="D8" s="85" t="s">
        <v>82</v>
      </c>
      <c r="E8" s="83"/>
      <c r="F8" s="76"/>
      <c r="G8" s="76"/>
      <c r="H8" s="76"/>
      <c r="I8" s="76"/>
      <c r="J8" s="76"/>
      <c r="K8" s="77" t="s">
        <v>142</v>
      </c>
      <c r="L8" s="78"/>
      <c r="M8" s="77"/>
      <c r="N8" s="77"/>
      <c r="O8" s="77"/>
      <c r="P8" s="77"/>
      <c r="Q8" s="77" t="s">
        <v>66</v>
      </c>
      <c r="R8" s="79" t="s">
        <v>18</v>
      </c>
      <c r="S8" s="79"/>
      <c r="T8" s="79"/>
      <c r="U8" s="77" t="s">
        <v>7</v>
      </c>
      <c r="V8" s="79"/>
      <c r="AL8" s="72" t="s">
        <v>142</v>
      </c>
      <c r="AM8" s="72" t="s">
        <v>71</v>
      </c>
      <c r="AN8" s="72" t="s">
        <v>72</v>
      </c>
      <c r="AO8" s="72" t="s">
        <v>82</v>
      </c>
      <c r="AP8" s="72" t="s">
        <v>73</v>
      </c>
      <c r="AQ8" s="71"/>
      <c r="AR8" s="71"/>
    </row>
    <row r="9" spans="2:44" x14ac:dyDescent="0.25">
      <c r="B9" s="40">
        <v>5</v>
      </c>
      <c r="C9" s="41"/>
      <c r="D9" s="85" t="s">
        <v>77</v>
      </c>
      <c r="E9" s="83"/>
      <c r="F9" s="76"/>
      <c r="G9" s="76"/>
      <c r="H9" s="76"/>
      <c r="I9" s="76"/>
      <c r="J9" s="76"/>
      <c r="K9" s="77" t="s">
        <v>74</v>
      </c>
      <c r="L9" s="78"/>
      <c r="M9" s="77"/>
      <c r="N9" s="77"/>
      <c r="O9" s="77"/>
      <c r="P9" s="77"/>
      <c r="Q9" s="77" t="s">
        <v>63</v>
      </c>
      <c r="R9" s="79" t="s">
        <v>18</v>
      </c>
      <c r="S9" s="79"/>
      <c r="T9" s="79"/>
      <c r="U9" s="77" t="s">
        <v>7</v>
      </c>
      <c r="V9" s="79"/>
      <c r="AL9" s="72" t="s">
        <v>74</v>
      </c>
      <c r="AM9" s="72" t="s">
        <v>75</v>
      </c>
      <c r="AN9" s="72" t="s">
        <v>76</v>
      </c>
      <c r="AO9" s="72" t="s">
        <v>77</v>
      </c>
      <c r="AP9" s="72" t="s">
        <v>78</v>
      </c>
      <c r="AQ9" s="71"/>
      <c r="AR9" s="71"/>
    </row>
    <row r="10" spans="2:44" x14ac:dyDescent="0.25">
      <c r="B10" s="40">
        <v>6</v>
      </c>
      <c r="C10" s="41"/>
      <c r="D10" s="85" t="s">
        <v>32</v>
      </c>
      <c r="E10" s="83"/>
      <c r="F10" s="76"/>
      <c r="G10" s="76"/>
      <c r="H10" s="76"/>
      <c r="I10" s="76"/>
      <c r="J10" s="76"/>
      <c r="K10" s="77" t="s">
        <v>74</v>
      </c>
      <c r="L10" s="78"/>
      <c r="M10" s="77"/>
      <c r="N10" s="77"/>
      <c r="O10" s="77"/>
      <c r="P10" s="77"/>
      <c r="Q10" s="77" t="s">
        <v>66</v>
      </c>
      <c r="R10" s="79" t="s">
        <v>18</v>
      </c>
      <c r="S10" s="79"/>
      <c r="T10" s="79"/>
      <c r="U10" s="77" t="s">
        <v>7</v>
      </c>
      <c r="V10" s="79"/>
      <c r="AL10" s="72"/>
      <c r="AM10" s="72" t="s">
        <v>79</v>
      </c>
      <c r="AN10" s="72"/>
      <c r="AO10" s="72" t="s">
        <v>32</v>
      </c>
      <c r="AP10" s="72" t="s">
        <v>38</v>
      </c>
      <c r="AQ10" s="71"/>
      <c r="AR10" s="71"/>
    </row>
    <row r="11" spans="2:44" x14ac:dyDescent="0.25">
      <c r="B11" s="40">
        <v>7</v>
      </c>
      <c r="C11" s="41"/>
      <c r="D11" s="85" t="s">
        <v>85</v>
      </c>
      <c r="E11" s="83"/>
      <c r="F11" s="76"/>
      <c r="G11" s="76"/>
      <c r="H11" s="76"/>
      <c r="I11" s="76"/>
      <c r="J11" s="76"/>
      <c r="K11" s="77" t="s">
        <v>74</v>
      </c>
      <c r="L11" s="78"/>
      <c r="M11" s="77"/>
      <c r="N11" s="77"/>
      <c r="O11" s="77"/>
      <c r="P11" s="77"/>
      <c r="Q11" s="77" t="s">
        <v>63</v>
      </c>
      <c r="R11" s="79" t="s">
        <v>18</v>
      </c>
      <c r="S11" s="79"/>
      <c r="T11" s="79"/>
      <c r="U11" s="77" t="s">
        <v>7</v>
      </c>
      <c r="V11" s="79"/>
      <c r="AL11" s="72"/>
      <c r="AM11" s="72" t="s">
        <v>81</v>
      </c>
      <c r="AN11" s="72"/>
      <c r="AO11" s="72" t="s">
        <v>85</v>
      </c>
      <c r="AP11" s="72" t="s">
        <v>83</v>
      </c>
      <c r="AQ11" s="71"/>
      <c r="AR11" s="71"/>
    </row>
    <row r="12" spans="2:44" x14ac:dyDescent="0.25">
      <c r="B12" s="40">
        <v>8</v>
      </c>
      <c r="C12" s="41"/>
      <c r="D12" s="85" t="s">
        <v>85</v>
      </c>
      <c r="E12" s="83"/>
      <c r="F12" s="76"/>
      <c r="G12" s="76"/>
      <c r="H12" s="76"/>
      <c r="I12" s="76"/>
      <c r="J12" s="76"/>
      <c r="K12" s="77" t="s">
        <v>74</v>
      </c>
      <c r="L12" s="78"/>
      <c r="M12" s="77"/>
      <c r="N12" s="77"/>
      <c r="O12" s="77"/>
      <c r="P12" s="77"/>
      <c r="Q12" s="77" t="s">
        <v>66</v>
      </c>
      <c r="R12" s="79" t="s">
        <v>18</v>
      </c>
      <c r="S12" s="79"/>
      <c r="T12" s="79"/>
      <c r="U12" s="77" t="s">
        <v>5</v>
      </c>
      <c r="V12" s="79"/>
      <c r="AL12" s="72"/>
      <c r="AM12" s="72" t="s">
        <v>84</v>
      </c>
      <c r="AN12" s="72"/>
      <c r="AO12" s="72"/>
      <c r="AP12" s="72" t="s">
        <v>86</v>
      </c>
      <c r="AQ12" s="71"/>
      <c r="AR12" s="71"/>
    </row>
    <row r="13" spans="2:44" x14ac:dyDescent="0.25">
      <c r="B13" s="40">
        <v>9</v>
      </c>
      <c r="C13" s="41"/>
      <c r="D13" s="85" t="s">
        <v>85</v>
      </c>
      <c r="E13" s="83"/>
      <c r="F13" s="76"/>
      <c r="G13" s="76"/>
      <c r="H13" s="76"/>
      <c r="I13" s="76"/>
      <c r="J13" s="76"/>
      <c r="K13" s="77" t="s">
        <v>74</v>
      </c>
      <c r="L13" s="78"/>
      <c r="M13" s="77"/>
      <c r="N13" s="77"/>
      <c r="O13" s="77"/>
      <c r="P13" s="77"/>
      <c r="Q13" s="77" t="s">
        <v>63</v>
      </c>
      <c r="R13" s="79" t="s">
        <v>18</v>
      </c>
      <c r="S13" s="79"/>
      <c r="T13" s="79"/>
      <c r="U13" s="77" t="s">
        <v>7</v>
      </c>
      <c r="V13" s="79"/>
      <c r="AL13" s="72"/>
      <c r="AM13" s="72" t="s">
        <v>87</v>
      </c>
      <c r="AN13" s="72"/>
      <c r="AO13" s="72"/>
      <c r="AP13" s="72" t="s">
        <v>88</v>
      </c>
      <c r="AQ13" s="71"/>
      <c r="AR13" s="71"/>
    </row>
    <row r="14" spans="2:44" x14ac:dyDescent="0.25">
      <c r="B14" s="40">
        <v>10</v>
      </c>
      <c r="C14" s="41"/>
      <c r="D14" s="85" t="s">
        <v>85</v>
      </c>
      <c r="E14" s="83"/>
      <c r="F14" s="76"/>
      <c r="G14" s="76"/>
      <c r="H14" s="76"/>
      <c r="I14" s="76"/>
      <c r="J14" s="76"/>
      <c r="K14" s="77" t="s">
        <v>74</v>
      </c>
      <c r="L14" s="78"/>
      <c r="M14" s="77"/>
      <c r="N14" s="77"/>
      <c r="O14" s="77"/>
      <c r="P14" s="77"/>
      <c r="Q14" s="77" t="s">
        <v>66</v>
      </c>
      <c r="R14" s="79" t="s">
        <v>18</v>
      </c>
      <c r="S14" s="79"/>
      <c r="T14" s="79"/>
      <c r="U14" s="77" t="s">
        <v>7</v>
      </c>
      <c r="V14" s="79"/>
      <c r="AL14" s="72"/>
      <c r="AM14" s="72" t="s">
        <v>89</v>
      </c>
      <c r="AN14" s="72"/>
      <c r="AO14" s="72"/>
      <c r="AP14" s="72" t="s">
        <v>90</v>
      </c>
      <c r="AQ14" s="71"/>
      <c r="AR14" s="71"/>
    </row>
    <row r="15" spans="2:44" x14ac:dyDescent="0.25">
      <c r="B15" s="40">
        <v>11</v>
      </c>
      <c r="C15" s="41"/>
      <c r="D15" s="85" t="s">
        <v>85</v>
      </c>
      <c r="E15" s="83"/>
      <c r="F15" s="76"/>
      <c r="G15" s="76"/>
      <c r="H15" s="76"/>
      <c r="I15" s="76"/>
      <c r="J15" s="76"/>
      <c r="K15" s="77" t="s">
        <v>74</v>
      </c>
      <c r="L15" s="78"/>
      <c r="M15" s="77"/>
      <c r="N15" s="77"/>
      <c r="O15" s="77"/>
      <c r="P15" s="77"/>
      <c r="Q15" s="77" t="s">
        <v>63</v>
      </c>
      <c r="R15" s="79" t="s">
        <v>18</v>
      </c>
      <c r="S15" s="79"/>
      <c r="T15" s="79"/>
      <c r="U15" s="77" t="s">
        <v>7</v>
      </c>
      <c r="V15" s="79"/>
      <c r="AL15" s="72"/>
      <c r="AM15" s="72" t="s">
        <v>91</v>
      </c>
      <c r="AN15" s="72"/>
      <c r="AO15" s="72"/>
      <c r="AP15" s="72"/>
      <c r="AQ15" s="71"/>
      <c r="AR15" s="71"/>
    </row>
    <row r="16" spans="2:44" x14ac:dyDescent="0.25">
      <c r="B16" s="40">
        <v>12</v>
      </c>
      <c r="C16" s="41"/>
      <c r="D16" s="85" t="s">
        <v>85</v>
      </c>
      <c r="E16" s="83"/>
      <c r="F16" s="76"/>
      <c r="G16" s="76"/>
      <c r="H16" s="76"/>
      <c r="I16" s="76"/>
      <c r="J16" s="76"/>
      <c r="K16" s="77" t="s">
        <v>74</v>
      </c>
      <c r="L16" s="78"/>
      <c r="M16" s="77"/>
      <c r="N16" s="77"/>
      <c r="O16" s="77"/>
      <c r="P16" s="77"/>
      <c r="Q16" s="77" t="s">
        <v>66</v>
      </c>
      <c r="R16" s="79" t="s">
        <v>18</v>
      </c>
      <c r="S16" s="79"/>
      <c r="T16" s="79"/>
      <c r="U16" s="77" t="s">
        <v>5</v>
      </c>
      <c r="V16" s="79"/>
      <c r="AL16" s="72"/>
      <c r="AM16" s="72" t="s">
        <v>92</v>
      </c>
      <c r="AN16" s="72"/>
      <c r="AO16" s="72"/>
      <c r="AP16" s="72"/>
      <c r="AQ16" s="71"/>
      <c r="AR16" s="71"/>
    </row>
    <row r="17" spans="2:44" x14ac:dyDescent="0.25">
      <c r="B17" s="40">
        <v>13</v>
      </c>
      <c r="C17" s="41"/>
      <c r="D17" s="85" t="s">
        <v>85</v>
      </c>
      <c r="E17" s="83"/>
      <c r="F17" s="76"/>
      <c r="G17" s="76"/>
      <c r="H17" s="76"/>
      <c r="I17" s="76"/>
      <c r="J17" s="76"/>
      <c r="K17" s="77" t="s">
        <v>74</v>
      </c>
      <c r="L17" s="78"/>
      <c r="M17" s="77"/>
      <c r="N17" s="77"/>
      <c r="O17" s="77"/>
      <c r="P17" s="77"/>
      <c r="Q17" s="77" t="s">
        <v>63</v>
      </c>
      <c r="R17" s="79" t="s">
        <v>18</v>
      </c>
      <c r="S17" s="79"/>
      <c r="T17" s="79"/>
      <c r="U17" s="77" t="s">
        <v>7</v>
      </c>
      <c r="V17" s="79"/>
      <c r="AL17" s="72"/>
      <c r="AM17" s="72" t="s">
        <v>5</v>
      </c>
      <c r="AN17" s="72"/>
      <c r="AO17" s="72"/>
      <c r="AP17" s="72"/>
      <c r="AQ17" s="71"/>
      <c r="AR17" s="71"/>
    </row>
    <row r="18" spans="2:44" x14ac:dyDescent="0.25">
      <c r="B18" s="40">
        <v>14</v>
      </c>
      <c r="C18" s="41"/>
      <c r="D18" s="85" t="s">
        <v>85</v>
      </c>
      <c r="E18" s="83"/>
      <c r="F18" s="76"/>
      <c r="G18" s="76"/>
      <c r="H18" s="76"/>
      <c r="I18" s="76"/>
      <c r="J18" s="76"/>
      <c r="K18" s="77" t="s">
        <v>74</v>
      </c>
      <c r="L18" s="78"/>
      <c r="M18" s="77"/>
      <c r="N18" s="77"/>
      <c r="O18" s="77"/>
      <c r="P18" s="77"/>
      <c r="Q18" s="77" t="s">
        <v>66</v>
      </c>
      <c r="R18" s="79" t="s">
        <v>18</v>
      </c>
      <c r="S18" s="79"/>
      <c r="T18" s="79"/>
      <c r="U18" s="77" t="s">
        <v>7</v>
      </c>
      <c r="V18" s="79"/>
      <c r="AL18" s="72"/>
      <c r="AM18" s="72" t="s">
        <v>93</v>
      </c>
      <c r="AN18" s="72"/>
      <c r="AO18" s="72"/>
      <c r="AP18" s="72"/>
      <c r="AQ18" s="71"/>
      <c r="AR18" s="71"/>
    </row>
    <row r="19" spans="2:44" x14ac:dyDescent="0.25">
      <c r="B19" s="40">
        <v>15</v>
      </c>
      <c r="C19" s="41"/>
      <c r="D19" s="85" t="s">
        <v>85</v>
      </c>
      <c r="E19" s="83"/>
      <c r="F19" s="76"/>
      <c r="G19" s="76"/>
      <c r="H19" s="76"/>
      <c r="I19" s="76"/>
      <c r="J19" s="76"/>
      <c r="K19" s="77" t="s">
        <v>74</v>
      </c>
      <c r="L19" s="78"/>
      <c r="M19" s="77"/>
      <c r="N19" s="77"/>
      <c r="O19" s="77"/>
      <c r="P19" s="77"/>
      <c r="Q19" s="77" t="s">
        <v>63</v>
      </c>
      <c r="R19" s="79" t="s">
        <v>18</v>
      </c>
      <c r="S19" s="79"/>
      <c r="T19" s="79"/>
      <c r="U19" s="77" t="s">
        <v>7</v>
      </c>
      <c r="V19" s="79"/>
      <c r="AL19" s="72"/>
      <c r="AM19" s="72" t="s">
        <v>94</v>
      </c>
      <c r="AN19" s="72"/>
      <c r="AO19" s="72"/>
      <c r="AP19" s="72"/>
      <c r="AQ19" s="71"/>
      <c r="AR19" s="71"/>
    </row>
    <row r="20" spans="2:44" x14ac:dyDescent="0.25">
      <c r="B20" s="40">
        <v>16</v>
      </c>
      <c r="C20" s="41"/>
      <c r="D20" s="85" t="s">
        <v>85</v>
      </c>
      <c r="E20" s="83"/>
      <c r="F20" s="76"/>
      <c r="G20" s="76"/>
      <c r="H20" s="76"/>
      <c r="I20" s="76"/>
      <c r="J20" s="76"/>
      <c r="K20" s="77" t="s">
        <v>74</v>
      </c>
      <c r="L20" s="78"/>
      <c r="M20" s="77"/>
      <c r="N20" s="77"/>
      <c r="O20" s="77"/>
      <c r="P20" s="77"/>
      <c r="Q20" s="77" t="s">
        <v>66</v>
      </c>
      <c r="R20" s="79" t="s">
        <v>18</v>
      </c>
      <c r="S20" s="79"/>
      <c r="T20" s="79"/>
      <c r="U20" s="77" t="s">
        <v>7</v>
      </c>
      <c r="V20" s="79"/>
      <c r="AL20" s="72"/>
      <c r="AM20" s="72" t="s">
        <v>95</v>
      </c>
      <c r="AN20" s="72"/>
      <c r="AO20" s="72"/>
      <c r="AP20" s="72"/>
      <c r="AQ20" s="71"/>
      <c r="AR20" s="71"/>
    </row>
    <row r="21" spans="2:44" x14ac:dyDescent="0.25">
      <c r="B21" s="40">
        <v>17</v>
      </c>
      <c r="C21" s="41"/>
      <c r="D21" s="85" t="s">
        <v>85</v>
      </c>
      <c r="E21" s="83"/>
      <c r="F21" s="76"/>
      <c r="G21" s="76"/>
      <c r="H21" s="76"/>
      <c r="I21" s="76"/>
      <c r="J21" s="76"/>
      <c r="K21" s="77" t="s">
        <v>74</v>
      </c>
      <c r="L21" s="78"/>
      <c r="M21" s="77"/>
      <c r="N21" s="77"/>
      <c r="O21" s="77"/>
      <c r="P21" s="77"/>
      <c r="Q21" s="77" t="s">
        <v>63</v>
      </c>
      <c r="R21" s="79" t="s">
        <v>18</v>
      </c>
      <c r="S21" s="79"/>
      <c r="T21" s="79"/>
      <c r="U21" s="77" t="s">
        <v>7</v>
      </c>
      <c r="V21" s="79"/>
      <c r="AL21" s="72"/>
      <c r="AM21" s="72" t="s">
        <v>96</v>
      </c>
      <c r="AN21" s="72"/>
      <c r="AO21" s="72"/>
      <c r="AP21" s="72"/>
      <c r="AQ21" s="71"/>
      <c r="AR21" s="71"/>
    </row>
    <row r="22" spans="2:44" x14ac:dyDescent="0.25">
      <c r="B22" s="40">
        <v>18</v>
      </c>
      <c r="C22" s="41"/>
      <c r="D22" s="85" t="s">
        <v>85</v>
      </c>
      <c r="E22" s="83"/>
      <c r="F22" s="76"/>
      <c r="G22" s="76"/>
      <c r="H22" s="76"/>
      <c r="I22" s="76"/>
      <c r="J22" s="76"/>
      <c r="K22" s="77" t="s">
        <v>74</v>
      </c>
      <c r="L22" s="78"/>
      <c r="M22" s="77"/>
      <c r="N22" s="77"/>
      <c r="O22" s="77"/>
      <c r="P22" s="77"/>
      <c r="Q22" s="77" t="s">
        <v>66</v>
      </c>
      <c r="R22" s="79" t="s">
        <v>18</v>
      </c>
      <c r="S22" s="79"/>
      <c r="T22" s="79"/>
      <c r="U22" s="77" t="s">
        <v>7</v>
      </c>
      <c r="V22" s="79"/>
      <c r="AL22" s="72"/>
      <c r="AM22" s="72" t="s">
        <v>97</v>
      </c>
      <c r="AN22" s="72"/>
      <c r="AO22" s="72"/>
      <c r="AP22" s="72"/>
      <c r="AQ22" s="71"/>
      <c r="AR22" s="71"/>
    </row>
    <row r="23" spans="2:44" x14ac:dyDescent="0.25">
      <c r="B23" s="40">
        <v>19</v>
      </c>
      <c r="C23" s="41"/>
      <c r="D23" s="85" t="s">
        <v>85</v>
      </c>
      <c r="E23" s="83"/>
      <c r="F23" s="76"/>
      <c r="G23" s="76"/>
      <c r="H23" s="76"/>
      <c r="I23" s="76"/>
      <c r="J23" s="76"/>
      <c r="K23" s="77" t="s">
        <v>74</v>
      </c>
      <c r="L23" s="78"/>
      <c r="M23" s="77"/>
      <c r="N23" s="77"/>
      <c r="O23" s="77"/>
      <c r="P23" s="77"/>
      <c r="Q23" s="77" t="s">
        <v>63</v>
      </c>
      <c r="R23" s="79" t="s">
        <v>18</v>
      </c>
      <c r="S23" s="79"/>
      <c r="T23" s="79"/>
      <c r="U23" s="77" t="s">
        <v>7</v>
      </c>
      <c r="V23" s="79"/>
      <c r="AL23" s="72"/>
      <c r="AM23" s="72" t="s">
        <v>98</v>
      </c>
      <c r="AN23" s="72"/>
      <c r="AO23" s="72"/>
      <c r="AP23" s="72"/>
      <c r="AQ23" s="71"/>
      <c r="AR23" s="71"/>
    </row>
    <row r="24" spans="2:44" x14ac:dyDescent="0.25">
      <c r="B24" s="40">
        <v>20</v>
      </c>
      <c r="C24" s="41"/>
      <c r="D24" s="85" t="s">
        <v>85</v>
      </c>
      <c r="E24" s="86"/>
      <c r="F24" s="76"/>
      <c r="G24" s="76"/>
      <c r="H24" s="76"/>
      <c r="I24" s="76"/>
      <c r="J24" s="76"/>
      <c r="K24" s="77" t="s">
        <v>74</v>
      </c>
      <c r="L24" s="78"/>
      <c r="M24" s="77"/>
      <c r="N24" s="77"/>
      <c r="O24" s="77"/>
      <c r="P24" s="77"/>
      <c r="Q24" s="77" t="s">
        <v>66</v>
      </c>
      <c r="R24" s="79" t="s">
        <v>18</v>
      </c>
      <c r="S24" s="79"/>
      <c r="T24" s="79"/>
      <c r="U24" s="77" t="s">
        <v>7</v>
      </c>
      <c r="V24" s="79"/>
      <c r="AL24" s="72"/>
      <c r="AM24" s="72" t="s">
        <v>99</v>
      </c>
      <c r="AN24" s="72"/>
      <c r="AO24" s="72"/>
      <c r="AP24" s="72"/>
      <c r="AQ24" s="71"/>
      <c r="AR24" s="71"/>
    </row>
    <row r="25" spans="2:44" x14ac:dyDescent="0.25">
      <c r="B25" s="46" t="s">
        <v>6</v>
      </c>
      <c r="C25" s="46"/>
      <c r="D25" s="50"/>
      <c r="E25" s="50">
        <f t="shared" ref="E25:J25" si="0">SUM(E5:E24)</f>
        <v>0</v>
      </c>
      <c r="F25" s="50">
        <f t="shared" si="0"/>
        <v>0</v>
      </c>
      <c r="G25" s="50">
        <f t="shared" si="0"/>
        <v>0</v>
      </c>
      <c r="H25" s="50">
        <f t="shared" si="0"/>
        <v>0</v>
      </c>
      <c r="I25" s="50">
        <f t="shared" si="0"/>
        <v>0</v>
      </c>
      <c r="J25" s="50">
        <f t="shared" si="0"/>
        <v>0</v>
      </c>
      <c r="K25" s="46"/>
      <c r="L25" s="50"/>
      <c r="M25" s="80">
        <f>SUM(M5:M24)</f>
        <v>0</v>
      </c>
      <c r="N25" s="80">
        <f>SUM(N5:N24)</f>
        <v>0</v>
      </c>
      <c r="O25" s="80">
        <f>SUM(O5:O24)</f>
        <v>0</v>
      </c>
      <c r="P25" s="80">
        <f>SUM(P5:P24)</f>
        <v>0</v>
      </c>
      <c r="Q25" s="50"/>
      <c r="R25" s="50"/>
      <c r="S25" s="50"/>
      <c r="T25" s="50"/>
      <c r="U25" s="48"/>
      <c r="V25" s="50"/>
      <c r="AL25" s="72"/>
      <c r="AM25" s="72" t="s">
        <v>100</v>
      </c>
      <c r="AN25" s="72"/>
      <c r="AO25" s="72"/>
      <c r="AP25" s="72"/>
      <c r="AQ25" s="71"/>
      <c r="AR25" s="71"/>
    </row>
    <row r="26" spans="2:44" x14ac:dyDescent="0.25">
      <c r="D26" s="34"/>
      <c r="E26" s="34"/>
      <c r="F26" s="34"/>
      <c r="G26" s="34"/>
      <c r="H26" s="34"/>
      <c r="I26" s="34"/>
      <c r="J26" s="34"/>
      <c r="AL26" s="72"/>
      <c r="AM26" s="72" t="s">
        <v>101</v>
      </c>
      <c r="AN26" s="72"/>
      <c r="AO26" s="72"/>
      <c r="AP26" s="72"/>
      <c r="AQ26" s="71"/>
      <c r="AR26" s="71"/>
    </row>
    <row r="27" spans="2:44" x14ac:dyDescent="0.25">
      <c r="D27" s="20"/>
      <c r="E27" s="81"/>
      <c r="AL27" s="72"/>
      <c r="AM27" s="72" t="s">
        <v>102</v>
      </c>
      <c r="AN27" s="72"/>
      <c r="AO27" s="72"/>
      <c r="AP27" s="72"/>
      <c r="AQ27" s="71"/>
      <c r="AR27" s="71"/>
    </row>
    <row r="28" spans="2:44" x14ac:dyDescent="0.25">
      <c r="D28" s="20"/>
      <c r="E28" s="20"/>
      <c r="F28" s="16"/>
      <c r="G28" s="16"/>
      <c r="H28" s="16"/>
      <c r="I28" s="16"/>
      <c r="J28" s="20"/>
      <c r="AL28" s="72"/>
      <c r="AM28" s="72" t="s">
        <v>103</v>
      </c>
      <c r="AN28" s="72"/>
      <c r="AO28" s="72"/>
      <c r="AP28" s="72"/>
      <c r="AQ28" s="71"/>
      <c r="AR28" s="71"/>
    </row>
    <row r="29" spans="2:44" x14ac:dyDescent="0.25">
      <c r="D29" s="20"/>
      <c r="E29" s="20"/>
      <c r="F29" s="16"/>
      <c r="G29" s="16"/>
      <c r="H29" s="16"/>
      <c r="I29" s="16"/>
      <c r="J29" s="20"/>
      <c r="AL29" s="72"/>
      <c r="AM29" s="72" t="s">
        <v>104</v>
      </c>
      <c r="AN29" s="72"/>
      <c r="AO29" s="72"/>
      <c r="AP29" s="72"/>
      <c r="AQ29" s="71"/>
      <c r="AR29" s="71"/>
    </row>
    <row r="30" spans="2:44" ht="15" customHeight="1" x14ac:dyDescent="0.25">
      <c r="B30" s="95" t="s">
        <v>137</v>
      </c>
      <c r="C30" s="127" t="s">
        <v>146</v>
      </c>
      <c r="D30" s="127"/>
      <c r="E30" s="127"/>
      <c r="F30" s="127"/>
      <c r="G30" s="91"/>
      <c r="H30" s="91"/>
      <c r="I30" s="91"/>
      <c r="J30" s="91"/>
      <c r="K30" s="91"/>
      <c r="L30" s="91"/>
      <c r="M30" s="91"/>
      <c r="AL30" s="72"/>
      <c r="AM30" s="72" t="s">
        <v>105</v>
      </c>
      <c r="AN30" s="72"/>
      <c r="AO30" s="72"/>
      <c r="AP30" s="72"/>
      <c r="AQ30" s="71"/>
      <c r="AR30" s="71"/>
    </row>
    <row r="31" spans="2:44" x14ac:dyDescent="0.25">
      <c r="D31" s="20"/>
      <c r="E31" s="20"/>
      <c r="F31" s="16"/>
      <c r="G31" s="16"/>
      <c r="H31" s="16"/>
      <c r="I31" s="16"/>
      <c r="J31" s="20"/>
      <c r="AL31" s="72"/>
      <c r="AM31" s="72" t="s">
        <v>106</v>
      </c>
      <c r="AN31" s="72"/>
      <c r="AO31" s="72"/>
      <c r="AP31" s="72"/>
      <c r="AQ31" s="71"/>
      <c r="AR31" s="71"/>
    </row>
    <row r="32" spans="2:44" x14ac:dyDescent="0.25">
      <c r="D32" s="20"/>
      <c r="E32" s="20"/>
      <c r="F32" s="20"/>
      <c r="G32" s="20"/>
      <c r="H32" s="20"/>
      <c r="I32" s="20"/>
      <c r="J32" s="20"/>
      <c r="AL32" s="72"/>
      <c r="AM32" s="72" t="s">
        <v>107</v>
      </c>
      <c r="AN32" s="72"/>
      <c r="AO32" s="72"/>
      <c r="AP32" s="72"/>
      <c r="AQ32" s="71"/>
      <c r="AR32" s="71"/>
    </row>
    <row r="33" spans="2:44" x14ac:dyDescent="0.25">
      <c r="AL33" s="72"/>
      <c r="AM33" s="72" t="s">
        <v>108</v>
      </c>
      <c r="AN33" s="72"/>
      <c r="AO33" s="72"/>
      <c r="AP33" s="72"/>
      <c r="AQ33" s="71"/>
      <c r="AR33" s="71"/>
    </row>
    <row r="34" spans="2:44" x14ac:dyDescent="0.25">
      <c r="D34" s="54"/>
      <c r="E34" s="54"/>
      <c r="F34" s="54"/>
      <c r="G34" s="54"/>
      <c r="H34" s="54"/>
      <c r="I34" s="54"/>
      <c r="J34" s="54"/>
      <c r="AL34" s="72"/>
      <c r="AM34" s="72" t="s">
        <v>7</v>
      </c>
      <c r="AN34" s="72"/>
      <c r="AO34" s="72"/>
      <c r="AP34" s="72"/>
      <c r="AQ34" s="71"/>
      <c r="AR34" s="71"/>
    </row>
    <row r="35" spans="2:44" x14ac:dyDescent="0.25">
      <c r="D35" s="54"/>
      <c r="E35" s="54"/>
      <c r="F35" s="54"/>
      <c r="G35" s="54"/>
      <c r="H35" s="54"/>
      <c r="I35" s="54"/>
      <c r="J35" s="54"/>
      <c r="AL35" s="72"/>
      <c r="AM35" s="72"/>
      <c r="AN35" s="72"/>
      <c r="AO35" s="72"/>
      <c r="AP35" s="72"/>
      <c r="AQ35" s="71"/>
      <c r="AR35" s="71"/>
    </row>
    <row r="36" spans="2:44" x14ac:dyDescent="0.25">
      <c r="D36" s="54"/>
      <c r="E36" s="54"/>
      <c r="F36" s="54"/>
      <c r="G36" s="54"/>
      <c r="H36" s="54"/>
      <c r="I36" s="54"/>
      <c r="J36" s="54"/>
      <c r="AL36" s="71"/>
      <c r="AM36" s="71"/>
      <c r="AN36" s="71"/>
      <c r="AO36" s="71"/>
      <c r="AP36" s="71"/>
      <c r="AQ36" s="71"/>
      <c r="AR36" s="71"/>
    </row>
    <row r="37" spans="2:44" x14ac:dyDescent="0.25">
      <c r="B37" s="16"/>
      <c r="C37" s="16"/>
      <c r="D37" s="54"/>
      <c r="E37" s="54"/>
      <c r="F37" s="54"/>
      <c r="G37" s="54"/>
      <c r="H37" s="54"/>
      <c r="I37" s="54"/>
      <c r="J37" s="54"/>
      <c r="AL37" s="62"/>
      <c r="AM37" s="62"/>
      <c r="AN37" s="62"/>
      <c r="AO37" s="62"/>
      <c r="AP37" s="62"/>
    </row>
    <row r="38" spans="2:44" x14ac:dyDescent="0.25">
      <c r="B38" s="16"/>
      <c r="C38" s="16"/>
      <c r="D38" s="54"/>
      <c r="E38" s="54"/>
      <c r="F38" s="54"/>
      <c r="G38" s="54"/>
      <c r="H38" s="54"/>
      <c r="I38" s="54"/>
      <c r="J38" s="54"/>
      <c r="AL38" s="62"/>
      <c r="AM38" s="62"/>
      <c r="AN38" s="62"/>
      <c r="AO38" s="62"/>
      <c r="AP38" s="62"/>
    </row>
    <row r="39" spans="2:44" x14ac:dyDescent="0.25">
      <c r="D39" s="55"/>
      <c r="E39" s="55"/>
      <c r="F39" s="55"/>
      <c r="G39" s="55"/>
      <c r="H39" s="55"/>
      <c r="I39" s="55"/>
      <c r="J39" s="55"/>
      <c r="AL39" s="62"/>
      <c r="AM39" s="62"/>
      <c r="AN39" s="62"/>
      <c r="AO39" s="62"/>
      <c r="AP39" s="62"/>
    </row>
    <row r="40" spans="2:44" x14ac:dyDescent="0.25">
      <c r="AL40" s="62"/>
      <c r="AM40" s="62"/>
      <c r="AN40" s="62"/>
      <c r="AO40" s="62"/>
      <c r="AP40" s="62"/>
    </row>
    <row r="41" spans="2:44" x14ac:dyDescent="0.25">
      <c r="AL41" s="62"/>
      <c r="AM41" s="62"/>
      <c r="AN41" s="62"/>
      <c r="AO41" s="62"/>
      <c r="AP41" s="62"/>
    </row>
    <row r="42" spans="2:44" x14ac:dyDescent="0.25">
      <c r="AL42" s="62"/>
      <c r="AM42" s="62"/>
      <c r="AN42" s="62"/>
      <c r="AO42" s="62"/>
      <c r="AP42" s="62"/>
    </row>
    <row r="43" spans="2:44" x14ac:dyDescent="0.25">
      <c r="AL43" s="62"/>
      <c r="AM43" s="62"/>
      <c r="AN43" s="62"/>
      <c r="AO43" s="62"/>
      <c r="AP43" s="62"/>
    </row>
    <row r="44" spans="2:44" x14ac:dyDescent="0.25">
      <c r="AL44" s="62"/>
      <c r="AM44" s="62"/>
      <c r="AN44" s="62"/>
      <c r="AO44" s="62"/>
      <c r="AP44" s="62"/>
    </row>
  </sheetData>
  <mergeCells count="2">
    <mergeCell ref="C3:V3"/>
    <mergeCell ref="C30:F30"/>
  </mergeCells>
  <dataValidations count="5">
    <dataValidation type="list" allowBlank="1" showInputMessage="1" showErrorMessage="1" sqref="D5:D24" xr:uid="{00000000-0002-0000-0300-000000000000}">
      <formula1>$AO$5:$AO$11</formula1>
    </dataValidation>
    <dataValidation type="list" allowBlank="1" showInputMessage="1" showErrorMessage="1" error="Please select an option from the drop down menu" sqref="K5:K24" xr:uid="{00000000-0002-0000-0300-000001000000}">
      <formula1>$AL$5:$AL$9</formula1>
    </dataValidation>
    <dataValidation type="list" allowBlank="1" showInputMessage="1" showErrorMessage="1" error="Please select an option from the drop down menu" sqref="R5:R24" xr:uid="{00000000-0002-0000-0300-000002000000}">
      <formula1>$AN$5:$AN$9</formula1>
    </dataValidation>
    <dataValidation type="list" allowBlank="1" showInputMessage="1" showErrorMessage="1" sqref="Q5:Q24" xr:uid="{00000000-0002-0000-0300-000003000000}">
      <formula1>$AP$5:$AP$14</formula1>
    </dataValidation>
    <dataValidation type="list" allowBlank="1" showInputMessage="1" showErrorMessage="1" sqref="U5:U24" xr:uid="{00000000-0002-0000-0300-000004000000}">
      <formula1>$AM$5:$AM$34</formula1>
    </dataValidation>
  </dataValidations>
  <pageMargins left="0.7" right="0.7" top="0.75" bottom="0.75" header="0.3" footer="0.3"/>
  <pageSetup scale="41" fitToWidth="2" orientation="landscape" r:id="rId1"/>
  <colBreaks count="1" manualBreakCount="1">
    <brk id="18" max="4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10</vt:i4>
      </vt:variant>
    </vt:vector>
  </HeadingPairs>
  <TitlesOfParts>
    <vt:vector size="14" baseType="lpstr">
      <vt:lpstr>Cover Page</vt:lpstr>
      <vt:lpstr>Fund Metrics (Quarterly)</vt:lpstr>
      <vt:lpstr>PC Metrics (Quarterly)</vt:lpstr>
      <vt:lpstr>PC Metrics (Annually)</vt:lpstr>
      <vt:lpstr>fund_name</vt:lpstr>
      <vt:lpstr>fund_size</vt:lpstr>
      <vt:lpstr>ilgif_cmmt</vt:lpstr>
      <vt:lpstr>ilgif_commitment</vt:lpstr>
      <vt:lpstr>'Fund Metrics (Quarterly)'!Print_Area</vt:lpstr>
      <vt:lpstr>'PC Metrics (Annually)'!Print_Area</vt:lpstr>
      <vt:lpstr>'PC Metrics (Quarterly)'!Print_Area</vt:lpstr>
      <vt:lpstr>'PC Metrics (Annually)'!Print_Titles</vt:lpstr>
      <vt:lpstr>'PC Metrics (Quarterly)'!Print_Titles</vt:lpstr>
      <vt:lpstr>quarter_end</vt:lpstr>
    </vt:vector>
  </TitlesOfParts>
  <Company>The Northern Trust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McCrory</dc:creator>
  <cp:lastModifiedBy>Aguilar, Joe</cp:lastModifiedBy>
  <cp:lastPrinted>2018-05-30T13:15:37Z</cp:lastPrinted>
  <dcterms:created xsi:type="dcterms:W3CDTF">2016-03-07T12:36:45Z</dcterms:created>
  <dcterms:modified xsi:type="dcterms:W3CDTF">2019-10-09T13:05:58Z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SensitivityLevel">
    <vt:lpwstr>3NS-20</vt:lpwstr>
  </property>
  <property fmtid="{D5CDD505-2E9C-101B-9397-08002B2CF9AE}" pid="3" name="DocumentPath">
    <vt:lpwstr/>
  </property>
  <property fmtid="{D5CDD505-2E9C-101B-9397-08002B2CF9AE}" pid="4" name="PageTag">
    <vt:lpwstr>0</vt:lpwstr>
  </property>
  <property fmtid="{D5CDD505-2E9C-101B-9397-08002B2CF9AE}" pid="5" name="xNTACLog1">
    <vt:lpwstr>3NS-20201908191003Sbms7;;3NS-20201909111338Sbms7</vt:lpwstr>
  </property>
  <property fmtid="{D5CDD505-2E9C-101B-9397-08002B2CF9AE}" pid="6" name="xNTACLog">
    <vt:lpwstr>3NS-20201909111338Sbms7;3NS-20201909111337Sbms7;3NS-20201909111336Sbms7;3NS-20201909111335Sbms7;3NS-20201909111333Sbms7;3NS-20201909111332Sbms7;3NS-20201909111331Sbms7;3NS-20201909031654Sbms7;3NS-20201909031650Sbms7;3NS-20201909031649Sbms7;3NS-20201908271</vt:lpwstr>
  </property>
</Properties>
</file>